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20" yWindow="105" windowWidth="18195" windowHeight="1077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M29" i="1"/>
  <c r="M12"/>
  <c r="M10"/>
  <c r="E11"/>
  <c r="E10"/>
  <c r="O30"/>
  <c r="M22"/>
  <c r="O22"/>
  <c r="M30"/>
  <c r="O84"/>
  <c r="O56"/>
  <c r="O14"/>
  <c r="E24"/>
  <c r="O88"/>
  <c r="O60"/>
  <c r="M14"/>
  <c r="M32"/>
  <c r="E30"/>
  <c r="G30"/>
  <c r="G24"/>
  <c r="G13"/>
  <c r="E13"/>
  <c r="O89"/>
  <c r="O61"/>
  <c r="O32"/>
  <c r="E32"/>
  <c r="G32"/>
</calcChain>
</file>

<file path=xl/sharedStrings.xml><?xml version="1.0" encoding="utf-8"?>
<sst xmlns="http://schemas.openxmlformats.org/spreadsheetml/2006/main" count="94" uniqueCount="75">
  <si>
    <t>Stichting Maatschappelijk Welzijn Jong en Oud Lichtenvoorde</t>
  </si>
  <si>
    <t>Passiva</t>
  </si>
  <si>
    <t>Liquide middelen</t>
  </si>
  <si>
    <t>Euro</t>
  </si>
  <si>
    <t>Totaal</t>
  </si>
  <si>
    <t>Schulden op lange termijn</t>
  </si>
  <si>
    <t>Schulden op korte termijn</t>
  </si>
  <si>
    <t>Rekening courant Rabobank</t>
  </si>
  <si>
    <t>Spaarrekening Rabobank</t>
  </si>
  <si>
    <t>Stichting Maatschappelijk Welzijn voor Jong en Oud Lichtenvoorde is een gezamenlijk initiatief van de Katholieke Bond van Ouderen in Lichtenvoorde</t>
  </si>
  <si>
    <t>( hierna te noemen KBO) en Sportvereniging Lichamelijke Ontspanning na Gedane Arbeid, S.V. Longa 30 ( hierna te noemen Longa) met het doel</t>
  </si>
  <si>
    <t>Activa</t>
  </si>
  <si>
    <t>Vaste Activa</t>
  </si>
  <si>
    <t>Vlottende Activa</t>
  </si>
  <si>
    <t>Debiteuren</t>
  </si>
  <si>
    <t>Crediteuren</t>
  </si>
  <si>
    <t>Totaal Stichtingskapitaal</t>
  </si>
  <si>
    <t>Inventaris</t>
  </si>
  <si>
    <t xml:space="preserve">Stichtingskapitaal </t>
  </si>
  <si>
    <t>Totaal Liquide middelen</t>
  </si>
  <si>
    <t>Totaal Schulden op korte termijn</t>
  </si>
  <si>
    <t>Reserves en voorzieningen</t>
  </si>
  <si>
    <t>Belastingen</t>
  </si>
  <si>
    <t>Overige vorderingen</t>
  </si>
  <si>
    <t>Totaal Vlottende Activa</t>
  </si>
  <si>
    <t xml:space="preserve">Inventaris: </t>
  </si>
  <si>
    <t>Gebouwen</t>
  </si>
  <si>
    <t>Overige vorderingen.</t>
  </si>
  <si>
    <t>Stichtingskapitaal</t>
  </si>
  <si>
    <t xml:space="preserve">Dit is een voorziening voor grootschalig onderhoud. </t>
  </si>
  <si>
    <t>Het bedrag is als volgt samengesteld:</t>
  </si>
  <si>
    <t xml:space="preserve">De waarde van de inventaris is op basis van aanschafwaarde minus afschrijvingen. </t>
  </si>
  <si>
    <t xml:space="preserve">De waarde van de gebouwen is op basis van stichtingskosten minus afschrijvingen. </t>
  </si>
  <si>
    <t xml:space="preserve">de stichting en instandhouding van een gebouw ten behoeve van de huisvesting van beide organisaties. </t>
  </si>
  <si>
    <t>Beide partijen zijn in gelijke mate verantwoordelijk voor zowel de financiering van het gebouw als wel voor de exploitatiekosten van het gebruik.</t>
  </si>
  <si>
    <t xml:space="preserve">Inbreng </t>
  </si>
  <si>
    <t xml:space="preserve">De afschrijvingen zijn 10 % per jaar over de investeringen </t>
  </si>
  <si>
    <t>Totaal Vaste Activa</t>
  </si>
  <si>
    <t>Voorziening groot onderhoud</t>
  </si>
  <si>
    <t>Overige schulden en vooruit ontvangen</t>
  </si>
  <si>
    <t>Vaste Activa (vervolg)</t>
  </si>
  <si>
    <t>Lening Kath. Bond v. Ouderen</t>
  </si>
  <si>
    <t>Lening Longa '30</t>
  </si>
  <si>
    <t>Aflossingsverplichting</t>
  </si>
  <si>
    <t>Leningen van Kath. Bond van Ouderen en Longa '30</t>
  </si>
  <si>
    <t>Aflossingsverplichtingen</t>
  </si>
  <si>
    <t>Totaal schulden op lange termijn</t>
  </si>
  <si>
    <t>De afschrijvingen zijn 3,33 % per jaar over de investeringen</t>
  </si>
  <si>
    <t>Dit is het kapitaal dat door de partners is ingebracht.</t>
  </si>
  <si>
    <t>Dit zijn de normale crediteuren voor de lopende activiteiten.</t>
  </si>
  <si>
    <t>Overige schulden</t>
  </si>
  <si>
    <t>Bij: expl.saldo voorgaande boekjaren</t>
  </si>
  <si>
    <t>Deze zijn verstrekt ter gedeeltelijke financiering van de aflossingen aan de Gemeente Oost Gelre over 2013, 2014  en 2015. Rente 1 % per jaar</t>
  </si>
  <si>
    <t xml:space="preserve">    Boekwaarde per 31 december 2016</t>
  </si>
  <si>
    <t>Dit betreft de aflossing aan de Kath. Bond van Ouderen en Longa 30. Dit is afhankelijk van de beschikbare liquiditeit.</t>
  </si>
  <si>
    <t>Af: expl. saldo lopend jaar</t>
  </si>
  <si>
    <t>Balans per 31 december 2018</t>
  </si>
  <si>
    <t>met vergelijkende cijfers per 31 december 2017</t>
  </si>
  <si>
    <t>Balans per 31 december 2018.xls</t>
  </si>
  <si>
    <t>Toelichting op de balans per 31 december 2018</t>
  </si>
  <si>
    <t xml:space="preserve">    Investeringen tot en met 2017</t>
  </si>
  <si>
    <t xml:space="preserve">    Investeringen in 2018</t>
  </si>
  <si>
    <t xml:space="preserve">    Afschrijvingen t/m 2017</t>
  </si>
  <si>
    <t xml:space="preserve">    Boekwaarde per 31 december 2018</t>
  </si>
  <si>
    <t xml:space="preserve">    Afschrijvingen in 2018</t>
  </si>
  <si>
    <t>Toelichting op de balans per 31 december 2018 (vervolg)</t>
  </si>
  <si>
    <t>Dit is een vordering uit december 2018.</t>
  </si>
  <si>
    <t>Hier is opgenomen:   € 1,=  spaarrente over 2018.</t>
  </si>
  <si>
    <t>Dit is de nog te ontvangen BTW per 31 december 2018</t>
  </si>
  <si>
    <t>Toelichting op de balans per 31 december 2018 ( vervolg)</t>
  </si>
  <si>
    <t>De definitieve jaarlijkse toevoeging moet nog worden vastgesteld, voor 2010 tot en met 2018 is het bedrag vastgesteld op € 3.500,=</t>
  </si>
  <si>
    <t>Aflossing van deze leningen is afhankelijk van de beschikbare liquiditeit met ingang van 2018.</t>
  </si>
  <si>
    <t>Per 31 december 2018 is er geen schuld maar een vordering</t>
  </si>
  <si>
    <t>Dit zijn de ( geschatte) nog te ontvangen nota's voor energie en water over 2018 ( €10,250=), bankkosten over december 2017 ( € 13,=),</t>
  </si>
  <si>
    <t xml:space="preserve"> nog te betalen rente over 2018 (€ 360,00) en een vooruitontvangen huur ( € 2,2218,00) 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</si>
</sst>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3" fillId="0" borderId="1" xfId="0" applyFont="1" applyBorder="1"/>
    <xf numFmtId="0" fontId="0" fillId="0" borderId="0" xfId="0" applyBorder="1"/>
    <xf numFmtId="0" fontId="2" fillId="0" borderId="0" xfId="0" applyFont="1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3" fontId="0" fillId="0" borderId="0" xfId="0" applyNumberFormat="1" applyBorder="1"/>
    <xf numFmtId="3" fontId="0" fillId="0" borderId="3" xfId="0" applyNumberFormat="1" applyBorder="1"/>
    <xf numFmtId="0" fontId="0" fillId="0" borderId="0" xfId="0" applyFill="1" applyBorder="1"/>
    <xf numFmtId="3" fontId="0" fillId="0" borderId="1" xfId="0" applyNumberFormat="1" applyBorder="1" applyAlignment="1">
      <alignment horizontal="center"/>
    </xf>
    <xf numFmtId="0" fontId="4" fillId="0" borderId="0" xfId="0" applyFont="1"/>
    <xf numFmtId="0" fontId="1" fillId="0" borderId="0" xfId="0" applyFont="1"/>
    <xf numFmtId="3" fontId="1" fillId="0" borderId="0" xfId="0" applyNumberFormat="1" applyFont="1"/>
    <xf numFmtId="0" fontId="4" fillId="0" borderId="0" xfId="0" applyFont="1" applyBorder="1"/>
    <xf numFmtId="0" fontId="3" fillId="0" borderId="0" xfId="0" applyFont="1" applyBorder="1"/>
    <xf numFmtId="3" fontId="0" fillId="0" borderId="0" xfId="0" applyNumberFormat="1" applyBorder="1" applyAlignment="1">
      <alignment horizontal="center"/>
    </xf>
    <xf numFmtId="3" fontId="0" fillId="0" borderId="4" xfId="0" applyNumberFormat="1" applyBorder="1"/>
    <xf numFmtId="0" fontId="0" fillId="0" borderId="1" xfId="0" applyNumberFormat="1" applyBorder="1" applyAlignment="1">
      <alignment horizontal="center"/>
    </xf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0" fontId="7" fillId="0" borderId="0" xfId="0" applyFont="1"/>
    <xf numFmtId="3" fontId="1" fillId="0" borderId="1" xfId="0" applyNumberFormat="1" applyFont="1" applyBorder="1"/>
    <xf numFmtId="0" fontId="0" fillId="0" borderId="0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3" fillId="0" borderId="0" xfId="0" applyFont="1"/>
    <xf numFmtId="0" fontId="1" fillId="0" borderId="1" xfId="0" applyFont="1" applyBorder="1"/>
    <xf numFmtId="3" fontId="3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NumberFormat="1" applyBorder="1" applyAlignment="1">
      <alignment horizontal="center"/>
    </xf>
    <xf numFmtId="3" fontId="1" fillId="0" borderId="0" xfId="0" applyNumberFormat="1" applyFont="1" applyBorder="1"/>
    <xf numFmtId="0" fontId="2" fillId="0" borderId="0" xfId="0" applyFont="1" applyBorder="1"/>
  </cellXfs>
  <cellStyles count="1">
    <cellStyle name="Standa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211"/>
  <sheetViews>
    <sheetView tabSelected="1" topLeftCell="A100" workbookViewId="0">
      <selection activeCell="B141" sqref="B141"/>
    </sheetView>
  </sheetViews>
  <sheetFormatPr defaultRowHeight="12.75"/>
  <cols>
    <col min="5" max="5" width="9.140625" style="5"/>
    <col min="6" max="6" width="4.140625" customWidth="1"/>
    <col min="7" max="7" width="9.5703125" style="5" customWidth="1"/>
    <col min="8" max="8" width="11" customWidth="1"/>
    <col min="12" max="12" width="7.140625" style="5" customWidth="1"/>
    <col min="13" max="13" width="9.140625" style="5"/>
    <col min="14" max="14" width="4" customWidth="1"/>
    <col min="15" max="15" width="14" style="5" customWidth="1"/>
  </cols>
  <sheetData>
    <row r="1" spans="2:15">
      <c r="J1" t="s">
        <v>0</v>
      </c>
    </row>
    <row r="3" spans="2:15" ht="15.75">
      <c r="C3" s="21"/>
      <c r="D3" s="29"/>
      <c r="H3" s="25" t="s">
        <v>56</v>
      </c>
      <c r="I3" s="1"/>
      <c r="J3" s="1"/>
    </row>
    <row r="4" spans="2:15">
      <c r="H4" s="4" t="s">
        <v>57</v>
      </c>
    </row>
    <row r="5" spans="2:15">
      <c r="B5" s="2" t="s">
        <v>11</v>
      </c>
      <c r="C5" s="16"/>
      <c r="E5" s="11"/>
      <c r="F5" s="1" t="s">
        <v>3</v>
      </c>
      <c r="G5" s="6"/>
      <c r="I5" s="2" t="s">
        <v>1</v>
      </c>
      <c r="M5" s="11"/>
      <c r="N5" s="1" t="s">
        <v>3</v>
      </c>
      <c r="O5" s="6"/>
    </row>
    <row r="6" spans="2:15">
      <c r="B6" s="16"/>
      <c r="C6" s="16"/>
      <c r="I6" s="16"/>
      <c r="O6" s="17"/>
    </row>
    <row r="7" spans="2:15">
      <c r="E7" s="19">
        <v>2018</v>
      </c>
      <c r="G7" s="19">
        <v>2017</v>
      </c>
      <c r="M7" s="19">
        <v>2018</v>
      </c>
      <c r="O7" s="19">
        <v>2017</v>
      </c>
    </row>
    <row r="8" spans="2:15">
      <c r="B8" s="15" t="s">
        <v>12</v>
      </c>
      <c r="C8" s="15"/>
      <c r="D8" s="3"/>
      <c r="I8" s="15" t="s">
        <v>28</v>
      </c>
      <c r="J8" s="15"/>
    </row>
    <row r="10" spans="2:15">
      <c r="B10" t="s">
        <v>26</v>
      </c>
      <c r="E10" s="14">
        <f>355815.29-112823.29</f>
        <v>242992</v>
      </c>
      <c r="G10" s="23">
        <v>254840</v>
      </c>
      <c r="I10" s="24" t="s">
        <v>35</v>
      </c>
      <c r="M10" s="5">
        <f>186000+1000</f>
        <v>187000</v>
      </c>
      <c r="O10" s="5">
        <v>187000</v>
      </c>
    </row>
    <row r="11" spans="2:15">
      <c r="B11" t="s">
        <v>17</v>
      </c>
      <c r="E11" s="5">
        <f>12954.17-7190.17</f>
        <v>5764</v>
      </c>
      <c r="G11" s="5">
        <v>5694</v>
      </c>
      <c r="O11" s="8"/>
    </row>
    <row r="12" spans="2:15">
      <c r="I12" t="s">
        <v>51</v>
      </c>
      <c r="M12" s="5">
        <f>8226-3805</f>
        <v>4421</v>
      </c>
      <c r="O12" s="8">
        <v>8226</v>
      </c>
    </row>
    <row r="13" spans="2:15" ht="13.5" thickBot="1">
      <c r="B13" t="s">
        <v>37</v>
      </c>
      <c r="E13" s="7">
        <f>SUM(E10:E12)</f>
        <v>248756</v>
      </c>
      <c r="G13" s="7">
        <f>SUM(G10:G12)</f>
        <v>260534</v>
      </c>
      <c r="I13" s="13" t="s">
        <v>55</v>
      </c>
      <c r="M13" s="5">
        <v>-8347</v>
      </c>
      <c r="O13" s="6">
        <v>-3805</v>
      </c>
    </row>
    <row r="14" spans="2:15" ht="14.25" thickTop="1" thickBot="1">
      <c r="I14" t="s">
        <v>16</v>
      </c>
      <c r="L14" s="8"/>
      <c r="M14" s="7">
        <f>SUM(M10:M13)</f>
        <v>183074</v>
      </c>
      <c r="O14" s="7">
        <f>SUM(O10:O13)</f>
        <v>191421</v>
      </c>
    </row>
    <row r="15" spans="2:15" ht="13.5" thickTop="1">
      <c r="L15" s="8"/>
      <c r="M15" s="8"/>
      <c r="O15" s="8"/>
    </row>
    <row r="16" spans="2:15">
      <c r="I16" s="15" t="s">
        <v>21</v>
      </c>
      <c r="J16" s="15"/>
      <c r="K16" s="15"/>
      <c r="L16" s="8"/>
    </row>
    <row r="17" spans="2:15" ht="13.5" thickBot="1">
      <c r="I17" s="10" t="s">
        <v>38</v>
      </c>
      <c r="M17" s="18">
        <v>31500</v>
      </c>
      <c r="O17" s="18">
        <v>28000</v>
      </c>
    </row>
    <row r="18" spans="2:15" ht="13.5" thickTop="1">
      <c r="L18" s="8"/>
      <c r="M18" s="8"/>
      <c r="O18" s="8"/>
    </row>
    <row r="19" spans="2:15">
      <c r="B19" s="15" t="s">
        <v>13</v>
      </c>
      <c r="C19" s="15"/>
      <c r="D19" s="3"/>
      <c r="E19" s="8"/>
      <c r="I19" s="15" t="s">
        <v>5</v>
      </c>
      <c r="J19" s="15"/>
      <c r="K19" s="15"/>
      <c r="L19" s="8"/>
    </row>
    <row r="20" spans="2:15">
      <c r="B20" t="s">
        <v>14</v>
      </c>
      <c r="E20" s="5">
        <v>60</v>
      </c>
      <c r="G20" s="5">
        <v>200</v>
      </c>
      <c r="I20" s="26" t="s">
        <v>41</v>
      </c>
      <c r="M20" s="5">
        <v>13000</v>
      </c>
      <c r="O20" s="5">
        <v>19000</v>
      </c>
    </row>
    <row r="21" spans="2:15">
      <c r="B21" t="s">
        <v>22</v>
      </c>
      <c r="E21" s="5">
        <v>129</v>
      </c>
      <c r="G21" s="5">
        <v>0</v>
      </c>
      <c r="I21" s="27" t="s">
        <v>42</v>
      </c>
      <c r="J21" s="15"/>
      <c r="K21" s="15"/>
      <c r="M21" s="5">
        <v>13000</v>
      </c>
      <c r="O21" s="5">
        <v>19000</v>
      </c>
    </row>
    <row r="22" spans="2:15" ht="13.5" thickBot="1">
      <c r="B22" t="s">
        <v>23</v>
      </c>
      <c r="E22" s="5">
        <v>1</v>
      </c>
      <c r="F22" s="5"/>
      <c r="G22" s="5">
        <v>51</v>
      </c>
      <c r="I22" s="28" t="s">
        <v>46</v>
      </c>
      <c r="M22" s="7">
        <f>SUM(M20:M21)</f>
        <v>26000</v>
      </c>
      <c r="O22" s="7">
        <f>SUM(O20:O21)</f>
        <v>38000</v>
      </c>
    </row>
    <row r="23" spans="2:15" ht="13.5" thickTop="1"/>
    <row r="24" spans="2:15" ht="13.5" thickBot="1">
      <c r="B24" t="s">
        <v>24</v>
      </c>
      <c r="E24" s="7">
        <f>SUM(E20:E23)</f>
        <v>190</v>
      </c>
      <c r="G24" s="7">
        <f>SUM(G20:G23)</f>
        <v>251</v>
      </c>
    </row>
    <row r="25" spans="2:15" ht="13.5" thickTop="1">
      <c r="I25" s="15" t="s">
        <v>6</v>
      </c>
    </row>
    <row r="26" spans="2:15">
      <c r="B26" s="15" t="s">
        <v>2</v>
      </c>
      <c r="C26" s="15"/>
      <c r="D26" s="15"/>
      <c r="I26" s="13" t="s">
        <v>43</v>
      </c>
      <c r="J26" s="15"/>
      <c r="K26" s="15"/>
      <c r="M26" s="5">
        <v>0</v>
      </c>
      <c r="O26" s="5">
        <v>0</v>
      </c>
    </row>
    <row r="27" spans="2:15">
      <c r="B27" t="s">
        <v>7</v>
      </c>
      <c r="E27" s="5">
        <v>213</v>
      </c>
      <c r="G27" s="5">
        <v>253</v>
      </c>
      <c r="I27" t="s">
        <v>15</v>
      </c>
      <c r="M27" s="5">
        <v>249</v>
      </c>
      <c r="O27" s="5">
        <v>251</v>
      </c>
    </row>
    <row r="28" spans="2:15">
      <c r="B28" t="s">
        <v>8</v>
      </c>
      <c r="E28" s="5">
        <v>4505</v>
      </c>
      <c r="G28" s="8">
        <v>8914</v>
      </c>
      <c r="I28" t="s">
        <v>22</v>
      </c>
      <c r="M28" s="5">
        <v>0</v>
      </c>
      <c r="O28" s="5">
        <v>772</v>
      </c>
    </row>
    <row r="29" spans="2:15">
      <c r="G29" s="8"/>
      <c r="I29" t="s">
        <v>50</v>
      </c>
      <c r="M29" s="5">
        <f>10250+360+2218.36+12.95</f>
        <v>12841.310000000001</v>
      </c>
      <c r="N29" s="5"/>
      <c r="O29" s="5">
        <v>11518</v>
      </c>
    </row>
    <row r="30" spans="2:15" ht="13.5" thickBot="1">
      <c r="B30" t="s">
        <v>19</v>
      </c>
      <c r="E30" s="7">
        <f>SUM(E27:E29)</f>
        <v>4718</v>
      </c>
      <c r="G30" s="7">
        <f>SUM(G27:G28)</f>
        <v>9167</v>
      </c>
      <c r="I30" t="s">
        <v>20</v>
      </c>
      <c r="M30" s="7">
        <f>SUM(M26:M29)</f>
        <v>13090.310000000001</v>
      </c>
      <c r="O30" s="7">
        <f>SUM(O26:O29)</f>
        <v>12541</v>
      </c>
    </row>
    <row r="31" spans="2:15" ht="13.5" thickTop="1"/>
    <row r="32" spans="2:15" ht="13.5" thickBot="1">
      <c r="B32" t="s">
        <v>4</v>
      </c>
      <c r="E32" s="7">
        <f>E13+E24+E30</f>
        <v>253664</v>
      </c>
      <c r="G32" s="7">
        <f>G13+G24+G30</f>
        <v>269952</v>
      </c>
      <c r="M32" s="7">
        <f>M14+M17+M22+M30</f>
        <v>253664.31</v>
      </c>
      <c r="O32" s="7">
        <f>O14+O17+O22+O30</f>
        <v>269962</v>
      </c>
    </row>
    <row r="33" spans="2:19" ht="9.75" customHeight="1" thickTop="1"/>
    <row r="34" spans="2:19">
      <c r="S34" s="13"/>
    </row>
    <row r="35" spans="2:19">
      <c r="B35" s="4" t="s">
        <v>58</v>
      </c>
    </row>
    <row r="37" spans="2:19">
      <c r="B37" s="4"/>
    </row>
    <row r="38" spans="2:19">
      <c r="B38" s="4"/>
      <c r="J38" t="s">
        <v>0</v>
      </c>
    </row>
    <row r="39" spans="2:19">
      <c r="B39" s="4"/>
    </row>
    <row r="40" spans="2:19">
      <c r="B40" s="30" t="s">
        <v>59</v>
      </c>
      <c r="C40" s="1"/>
      <c r="D40" s="1"/>
      <c r="E40" s="6"/>
      <c r="F40" s="1"/>
    </row>
    <row r="42" spans="2:19">
      <c r="B42" t="s">
        <v>9</v>
      </c>
    </row>
    <row r="43" spans="2:19">
      <c r="B43" t="s">
        <v>10</v>
      </c>
    </row>
    <row r="44" spans="2:19">
      <c r="B44" t="s">
        <v>33</v>
      </c>
    </row>
    <row r="45" spans="2:19">
      <c r="B45" t="s">
        <v>34</v>
      </c>
    </row>
    <row r="49" spans="2:19">
      <c r="B49" s="12" t="s">
        <v>12</v>
      </c>
      <c r="C49" s="12"/>
      <c r="D49" s="12"/>
    </row>
    <row r="50" spans="2:19">
      <c r="B50" s="12"/>
      <c r="C50" s="12"/>
      <c r="D50" s="12"/>
    </row>
    <row r="51" spans="2:19">
      <c r="B51" t="s">
        <v>26</v>
      </c>
      <c r="C51" s="13" t="s">
        <v>32</v>
      </c>
      <c r="D51" s="13"/>
      <c r="F51" s="13"/>
      <c r="G51" s="14"/>
    </row>
    <row r="52" spans="2:19">
      <c r="B52" s="3"/>
      <c r="C52" s="27" t="s">
        <v>47</v>
      </c>
    </row>
    <row r="53" spans="2:19">
      <c r="B53" s="3"/>
      <c r="C53" s="3"/>
      <c r="S53" s="5"/>
    </row>
    <row r="54" spans="2:19">
      <c r="B54" s="3"/>
      <c r="C54" s="3" t="s">
        <v>30</v>
      </c>
      <c r="G54" s="14" t="s">
        <v>60</v>
      </c>
      <c r="M54" s="5">
        <v>355815</v>
      </c>
    </row>
    <row r="55" spans="2:19">
      <c r="B55" s="3"/>
      <c r="C55" s="3"/>
      <c r="G55" s="14" t="s">
        <v>61</v>
      </c>
      <c r="M55" s="5">
        <v>0</v>
      </c>
    </row>
    <row r="56" spans="2:19">
      <c r="B56" s="3"/>
      <c r="C56" s="3"/>
      <c r="M56" s="9"/>
      <c r="O56" s="5">
        <f>M54+M55</f>
        <v>355815</v>
      </c>
    </row>
    <row r="57" spans="2:19">
      <c r="B57" s="3"/>
      <c r="C57" s="3"/>
      <c r="M57" s="8"/>
    </row>
    <row r="58" spans="2:19">
      <c r="B58" s="3"/>
      <c r="C58" s="3"/>
      <c r="G58" s="14" t="s">
        <v>62</v>
      </c>
      <c r="M58" s="5">
        <v>100975</v>
      </c>
    </row>
    <row r="59" spans="2:19">
      <c r="B59" s="3"/>
      <c r="C59" s="3"/>
      <c r="G59" s="14" t="s">
        <v>64</v>
      </c>
      <c r="M59" s="6">
        <v>11848</v>
      </c>
    </row>
    <row r="60" spans="2:19">
      <c r="B60" s="3"/>
      <c r="C60" s="3"/>
      <c r="O60" s="8">
        <f>M58+M59</f>
        <v>112823</v>
      </c>
    </row>
    <row r="61" spans="2:19" ht="13.5" thickBot="1">
      <c r="B61" s="3"/>
      <c r="C61" s="3"/>
      <c r="G61" s="14" t="s">
        <v>63</v>
      </c>
      <c r="O61" s="7">
        <f>O56-O60</f>
        <v>242992</v>
      </c>
    </row>
    <row r="62" spans="2:19" ht="13.5" thickTop="1">
      <c r="B62" s="3"/>
      <c r="C62" s="3"/>
      <c r="O62" s="8"/>
    </row>
    <row r="63" spans="2:19">
      <c r="B63" s="3"/>
      <c r="C63" s="3"/>
      <c r="O63" s="8"/>
    </row>
    <row r="64" spans="2:19">
      <c r="B64" s="3"/>
      <c r="C64" s="3"/>
      <c r="O64" s="8"/>
    </row>
    <row r="65" spans="2:15">
      <c r="B65" s="3"/>
      <c r="C65" s="3"/>
      <c r="O65" s="8"/>
    </row>
    <row r="66" spans="2:15">
      <c r="B66" s="3"/>
      <c r="C66" s="3"/>
      <c r="O66" s="8"/>
    </row>
    <row r="67" spans="2:15">
      <c r="B67" s="3"/>
      <c r="C67" s="3"/>
      <c r="O67" s="8"/>
    </row>
    <row r="68" spans="2:15">
      <c r="B68" s="3"/>
      <c r="C68" s="3"/>
      <c r="O68" s="8"/>
    </row>
    <row r="69" spans="2:15">
      <c r="B69" s="3"/>
      <c r="C69" s="3"/>
      <c r="O69" s="8"/>
    </row>
    <row r="70" spans="2:15">
      <c r="B70" s="3"/>
      <c r="C70" s="3"/>
      <c r="O70" s="8"/>
    </row>
    <row r="71" spans="2:15">
      <c r="B71" s="3"/>
      <c r="C71" s="3"/>
      <c r="O71" s="8"/>
    </row>
    <row r="72" spans="2:15">
      <c r="B72" s="3"/>
      <c r="C72" s="3"/>
      <c r="J72" t="s">
        <v>0</v>
      </c>
      <c r="O72" s="8"/>
    </row>
    <row r="73" spans="2:15">
      <c r="B73" s="3"/>
      <c r="C73" s="3"/>
      <c r="O73" s="8"/>
    </row>
    <row r="74" spans="2:15">
      <c r="B74" s="30" t="s">
        <v>65</v>
      </c>
      <c r="C74" s="1"/>
      <c r="D74" s="1"/>
      <c r="E74" s="6"/>
      <c r="F74" s="1"/>
      <c r="G74" s="6"/>
      <c r="O74" s="8"/>
    </row>
    <row r="75" spans="2:15">
      <c r="O75" s="8"/>
    </row>
    <row r="76" spans="2:15">
      <c r="B76" s="12" t="s">
        <v>40</v>
      </c>
      <c r="C76" s="12"/>
      <c r="D76" s="12"/>
    </row>
    <row r="77" spans="2:15">
      <c r="B77" s="3"/>
      <c r="C77" s="3"/>
      <c r="O77" s="8"/>
    </row>
    <row r="78" spans="2:15">
      <c r="B78" s="3"/>
      <c r="C78" s="3"/>
      <c r="O78" s="8"/>
    </row>
    <row r="79" spans="2:15">
      <c r="B79" t="s">
        <v>25</v>
      </c>
      <c r="C79" t="s">
        <v>31</v>
      </c>
    </row>
    <row r="80" spans="2:15">
      <c r="C80" s="24" t="s">
        <v>36</v>
      </c>
    </row>
    <row r="82" spans="2:15">
      <c r="C82" s="3" t="s">
        <v>30</v>
      </c>
      <c r="G82" s="14" t="s">
        <v>60</v>
      </c>
      <c r="M82" s="5">
        <v>11542</v>
      </c>
    </row>
    <row r="83" spans="2:15">
      <c r="C83" s="3"/>
      <c r="G83" s="14" t="s">
        <v>61</v>
      </c>
      <c r="M83" s="5">
        <v>1412</v>
      </c>
    </row>
    <row r="84" spans="2:15">
      <c r="C84" s="3"/>
      <c r="M84" s="9"/>
      <c r="O84" s="5">
        <f>M82+M83</f>
        <v>12954</v>
      </c>
    </row>
    <row r="85" spans="2:15">
      <c r="C85" s="3"/>
      <c r="M85" s="8"/>
    </row>
    <row r="86" spans="2:15">
      <c r="C86" s="3"/>
      <c r="G86" s="14" t="s">
        <v>62</v>
      </c>
      <c r="M86" s="5">
        <v>5848</v>
      </c>
    </row>
    <row r="87" spans="2:15">
      <c r="C87" s="3"/>
      <c r="G87" s="14" t="s">
        <v>64</v>
      </c>
      <c r="M87" s="6">
        <v>1342</v>
      </c>
    </row>
    <row r="88" spans="2:15">
      <c r="C88" s="3"/>
      <c r="O88" s="8">
        <f>M86+M87</f>
        <v>7190</v>
      </c>
    </row>
    <row r="89" spans="2:15" ht="13.5" thickBot="1">
      <c r="C89" s="3"/>
      <c r="G89" s="14" t="s">
        <v>53</v>
      </c>
      <c r="O89" s="7">
        <f>O84-O88</f>
        <v>5764</v>
      </c>
    </row>
    <row r="90" spans="2:15" ht="13.5" thickTop="1">
      <c r="C90" s="3"/>
      <c r="O90" s="8"/>
    </row>
    <row r="92" spans="2:15">
      <c r="B92" s="12" t="s">
        <v>14</v>
      </c>
    </row>
    <row r="93" spans="2:15">
      <c r="B93" s="13" t="s">
        <v>66</v>
      </c>
    </row>
    <row r="94" spans="2:15">
      <c r="B94" s="13"/>
    </row>
    <row r="95" spans="2:15">
      <c r="B95" s="30" t="s">
        <v>22</v>
      </c>
    </row>
    <row r="96" spans="2:15">
      <c r="B96" s="28" t="s">
        <v>68</v>
      </c>
    </row>
    <row r="98" spans="2:15">
      <c r="B98" s="12" t="s">
        <v>27</v>
      </c>
    </row>
    <row r="99" spans="2:15">
      <c r="B99" s="13" t="s">
        <v>67</v>
      </c>
    </row>
    <row r="100" spans="2:15">
      <c r="B100" s="13"/>
    </row>
    <row r="109" spans="2:15">
      <c r="J109" t="s">
        <v>0</v>
      </c>
    </row>
    <row r="111" spans="2:15">
      <c r="B111" s="13" t="s">
        <v>69</v>
      </c>
      <c r="E111"/>
      <c r="G111"/>
      <c r="L111"/>
      <c r="M111"/>
      <c r="O111"/>
    </row>
    <row r="112" spans="2:15">
      <c r="B112" s="15"/>
      <c r="C112" s="15"/>
      <c r="D112" s="12"/>
      <c r="F112" s="12"/>
    </row>
    <row r="113" spans="2:7">
      <c r="B113" s="12" t="s">
        <v>18</v>
      </c>
      <c r="C113" s="12"/>
      <c r="D113" s="12"/>
    </row>
    <row r="114" spans="2:7">
      <c r="B114" s="13" t="s">
        <v>48</v>
      </c>
    </row>
    <row r="116" spans="2:7">
      <c r="B116" s="12" t="s">
        <v>21</v>
      </c>
      <c r="C116" s="12"/>
      <c r="D116" s="12"/>
    </row>
    <row r="117" spans="2:7">
      <c r="B117" t="s">
        <v>29</v>
      </c>
    </row>
    <row r="118" spans="2:7">
      <c r="B118" s="13" t="s">
        <v>70</v>
      </c>
    </row>
    <row r="120" spans="2:7">
      <c r="B120" s="12" t="s">
        <v>5</v>
      </c>
      <c r="C120" s="12"/>
      <c r="D120" s="12"/>
    </row>
    <row r="121" spans="2:7">
      <c r="B121" s="12"/>
      <c r="C121" s="12"/>
      <c r="D121" s="12"/>
    </row>
    <row r="122" spans="2:7">
      <c r="B122" s="12" t="s">
        <v>44</v>
      </c>
      <c r="C122" s="12"/>
      <c r="D122" s="12"/>
      <c r="E122" s="20"/>
      <c r="F122" s="12"/>
      <c r="G122" s="20"/>
    </row>
    <row r="123" spans="2:7">
      <c r="B123" s="13" t="s">
        <v>52</v>
      </c>
    </row>
    <row r="124" spans="2:7">
      <c r="B124" s="13" t="s">
        <v>71</v>
      </c>
    </row>
    <row r="126" spans="2:7">
      <c r="B126" s="12" t="s">
        <v>6</v>
      </c>
    </row>
    <row r="128" spans="2:7">
      <c r="B128" s="12" t="s">
        <v>45</v>
      </c>
    </row>
    <row r="129" spans="2:10">
      <c r="B129" s="13" t="s">
        <v>54</v>
      </c>
    </row>
    <row r="131" spans="2:10">
      <c r="B131" s="12" t="s">
        <v>15</v>
      </c>
    </row>
    <row r="132" spans="2:10">
      <c r="B132" t="s">
        <v>49</v>
      </c>
    </row>
    <row r="134" spans="2:10">
      <c r="B134" s="22" t="s">
        <v>22</v>
      </c>
    </row>
    <row r="135" spans="2:10">
      <c r="B135" s="13" t="s">
        <v>72</v>
      </c>
    </row>
    <row r="137" spans="2:10">
      <c r="B137" s="12" t="s">
        <v>39</v>
      </c>
      <c r="C137" s="12"/>
      <c r="D137" s="12"/>
      <c r="E137" s="20"/>
    </row>
    <row r="138" spans="2:10">
      <c r="B138" s="13" t="s">
        <v>73</v>
      </c>
    </row>
    <row r="139" spans="2:10">
      <c r="B139" s="13" t="s">
        <v>74</v>
      </c>
    </row>
    <row r="141" spans="2:10">
      <c r="B141" s="4"/>
    </row>
    <row r="142" spans="2:10">
      <c r="C142" s="4"/>
    </row>
    <row r="144" spans="2:10">
      <c r="E144" s="29"/>
      <c r="G144"/>
      <c r="H144" s="5"/>
      <c r="J144" s="5"/>
    </row>
    <row r="145" spans="2:10" ht="15.75">
      <c r="B145" s="21"/>
      <c r="C145" s="31"/>
      <c r="D145" s="29"/>
      <c r="E145"/>
      <c r="G145"/>
      <c r="H145" s="5"/>
      <c r="J145" s="5"/>
    </row>
    <row r="146" spans="2:10">
      <c r="D146" s="15"/>
      <c r="E146" s="15"/>
      <c r="F146" s="15"/>
      <c r="G146"/>
      <c r="H146" s="5"/>
      <c r="J146" s="5"/>
    </row>
    <row r="147" spans="2:10">
      <c r="E147" s="4"/>
      <c r="G147"/>
      <c r="H147" s="5"/>
      <c r="J147" s="5"/>
    </row>
    <row r="148" spans="2:10" ht="15.75">
      <c r="C148" s="21"/>
      <c r="E148"/>
      <c r="G148"/>
      <c r="H148" s="8"/>
      <c r="I148" s="3"/>
      <c r="J148" s="8"/>
    </row>
    <row r="149" spans="2:10">
      <c r="E149"/>
      <c r="G149"/>
      <c r="H149" s="34"/>
      <c r="I149" s="3"/>
      <c r="J149" s="34"/>
    </row>
    <row r="150" spans="2:10">
      <c r="C150" s="16"/>
      <c r="E150"/>
      <c r="G150"/>
      <c r="H150" s="5"/>
      <c r="J150" s="5"/>
    </row>
    <row r="151" spans="2:10">
      <c r="E151"/>
      <c r="G151" s="29"/>
      <c r="H151" s="5"/>
      <c r="J151" s="5"/>
    </row>
    <row r="152" spans="2:10">
      <c r="C152" s="12"/>
      <c r="D152" s="12"/>
      <c r="E152"/>
      <c r="G152"/>
      <c r="H152" s="5"/>
      <c r="J152" s="5"/>
    </row>
    <row r="153" spans="2:10">
      <c r="E153"/>
      <c r="G153"/>
      <c r="H153" s="14"/>
      <c r="J153" s="5"/>
    </row>
    <row r="154" spans="2:10">
      <c r="E154"/>
      <c r="G154"/>
      <c r="H154" s="5"/>
      <c r="J154" s="5"/>
    </row>
    <row r="155" spans="2:10">
      <c r="E155"/>
      <c r="G155"/>
      <c r="H155" s="14"/>
      <c r="J155" s="5"/>
    </row>
    <row r="156" spans="2:10">
      <c r="E156"/>
      <c r="G156"/>
      <c r="H156" s="5"/>
      <c r="J156" s="5"/>
    </row>
    <row r="157" spans="2:10">
      <c r="E157"/>
      <c r="G157"/>
      <c r="H157" s="8"/>
      <c r="I157" s="3"/>
      <c r="J157" s="8"/>
    </row>
    <row r="158" spans="2:10">
      <c r="E158"/>
      <c r="G158"/>
      <c r="H158" s="8"/>
      <c r="I158" s="3"/>
      <c r="J158" s="8"/>
    </row>
    <row r="159" spans="2:10">
      <c r="E159"/>
      <c r="G159"/>
      <c r="H159" s="8"/>
      <c r="I159" s="3"/>
      <c r="J159" s="8"/>
    </row>
    <row r="160" spans="2:10">
      <c r="E160"/>
      <c r="G160"/>
      <c r="H160" s="8"/>
      <c r="I160" s="3"/>
      <c r="J160" s="8"/>
    </row>
    <row r="161" spans="3:11">
      <c r="E161"/>
      <c r="G161"/>
      <c r="H161" s="8"/>
      <c r="I161" s="3"/>
      <c r="J161" s="8"/>
    </row>
    <row r="162" spans="3:11">
      <c r="E162"/>
      <c r="G162"/>
      <c r="H162" s="8"/>
      <c r="I162" s="3"/>
      <c r="J162" s="8"/>
    </row>
    <row r="163" spans="3:11">
      <c r="E163"/>
      <c r="G163"/>
      <c r="H163" s="8"/>
      <c r="I163" s="3"/>
      <c r="J163" s="8"/>
    </row>
    <row r="164" spans="3:11">
      <c r="C164" s="16"/>
      <c r="D164" s="3"/>
      <c r="E164" s="3"/>
      <c r="F164" s="3"/>
      <c r="G164" s="3"/>
      <c r="H164" s="8"/>
      <c r="I164" s="3"/>
      <c r="J164" s="8"/>
      <c r="K164" s="3"/>
    </row>
    <row r="165" spans="3:11">
      <c r="C165" s="3"/>
      <c r="D165" s="3"/>
      <c r="E165" s="3"/>
      <c r="F165" s="3"/>
      <c r="G165" s="3"/>
      <c r="H165" s="8"/>
      <c r="I165" s="3"/>
      <c r="J165" s="8"/>
      <c r="K165" s="3"/>
    </row>
    <row r="166" spans="3:11">
      <c r="C166" s="15"/>
      <c r="D166" s="15"/>
      <c r="E166" s="3"/>
      <c r="F166" s="3"/>
      <c r="G166" s="3"/>
      <c r="H166" s="8"/>
      <c r="I166" s="3"/>
      <c r="J166" s="8"/>
      <c r="K166" s="3"/>
    </row>
    <row r="167" spans="3:11">
      <c r="C167" s="3"/>
      <c r="D167" s="3"/>
      <c r="E167" s="3"/>
      <c r="F167" s="3"/>
      <c r="G167" s="3"/>
      <c r="H167" s="8"/>
      <c r="I167" s="3"/>
      <c r="J167" s="8"/>
      <c r="K167" s="3"/>
    </row>
    <row r="168" spans="3:11">
      <c r="C168" s="3"/>
      <c r="D168" s="3"/>
      <c r="E168" s="3"/>
      <c r="F168" s="3"/>
      <c r="G168" s="3"/>
      <c r="H168" s="8"/>
      <c r="I168" s="3"/>
      <c r="J168" s="8"/>
      <c r="K168" s="3"/>
    </row>
    <row r="169" spans="3:11">
      <c r="C169" s="3"/>
      <c r="D169" s="3"/>
      <c r="E169" s="3"/>
      <c r="F169" s="3"/>
      <c r="G169" s="3"/>
      <c r="H169" s="8"/>
      <c r="I169" s="8"/>
      <c r="J169" s="8"/>
      <c r="K169" s="3"/>
    </row>
    <row r="170" spans="3:11">
      <c r="C170" s="3"/>
      <c r="D170" s="3"/>
      <c r="E170" s="3"/>
      <c r="F170" s="3"/>
      <c r="G170" s="3"/>
      <c r="H170" s="8"/>
      <c r="I170" s="3"/>
      <c r="J170" s="8"/>
      <c r="K170" s="3"/>
    </row>
    <row r="171" spans="3:11">
      <c r="C171" s="3"/>
      <c r="D171" s="3"/>
      <c r="E171" s="3"/>
      <c r="F171" s="3"/>
      <c r="G171" s="3"/>
      <c r="H171" s="8"/>
      <c r="I171" s="3"/>
      <c r="J171" s="8"/>
      <c r="K171" s="3"/>
    </row>
    <row r="172" spans="3:11">
      <c r="C172" s="3"/>
      <c r="D172" s="3"/>
      <c r="E172" s="3"/>
      <c r="F172" s="3"/>
      <c r="G172" s="3"/>
      <c r="H172" s="8"/>
      <c r="I172" s="3"/>
      <c r="J172" s="8"/>
      <c r="K172" s="3"/>
    </row>
    <row r="173" spans="3:11">
      <c r="C173" s="3"/>
      <c r="D173" s="3"/>
      <c r="E173" s="3"/>
      <c r="F173" s="3"/>
      <c r="G173" s="3"/>
      <c r="H173" s="8"/>
      <c r="I173" s="3"/>
      <c r="J173" s="8"/>
      <c r="K173" s="3"/>
    </row>
    <row r="174" spans="3:11">
      <c r="C174" s="15"/>
      <c r="D174" s="15"/>
      <c r="E174" s="3"/>
      <c r="F174" s="3"/>
      <c r="G174" s="3"/>
      <c r="H174" s="8"/>
      <c r="I174" s="3"/>
      <c r="J174" s="8"/>
      <c r="K174" s="3"/>
    </row>
    <row r="175" spans="3:11">
      <c r="C175" s="3"/>
      <c r="D175" s="15"/>
      <c r="E175" s="3"/>
      <c r="F175" s="3"/>
      <c r="G175" s="3"/>
      <c r="H175" s="8"/>
      <c r="I175" s="3"/>
      <c r="J175" s="8"/>
      <c r="K175" s="3"/>
    </row>
    <row r="176" spans="3:11">
      <c r="C176" s="15"/>
      <c r="D176" s="15"/>
      <c r="E176" s="3"/>
      <c r="F176" s="3"/>
      <c r="G176" s="3"/>
      <c r="H176" s="8"/>
      <c r="I176" s="3"/>
      <c r="J176" s="8"/>
      <c r="K176" s="3"/>
    </row>
    <row r="177" spans="3:11">
      <c r="C177" s="3"/>
      <c r="D177" s="3"/>
      <c r="E177" s="3"/>
      <c r="F177" s="3"/>
      <c r="G177" s="3"/>
      <c r="H177" s="8"/>
      <c r="I177" s="3"/>
      <c r="J177" s="8"/>
      <c r="K177" s="3"/>
    </row>
    <row r="178" spans="3:11">
      <c r="C178" s="3"/>
      <c r="D178" s="3"/>
      <c r="E178" s="3"/>
      <c r="F178" s="3"/>
      <c r="G178" s="3"/>
      <c r="H178" s="8"/>
      <c r="I178" s="3"/>
      <c r="J178" s="8"/>
      <c r="K178" s="3"/>
    </row>
    <row r="179" spans="3:11">
      <c r="C179" s="15"/>
      <c r="D179" s="15"/>
      <c r="E179" s="3"/>
      <c r="F179" s="3"/>
      <c r="G179" s="3"/>
      <c r="H179" s="8"/>
      <c r="I179" s="3"/>
      <c r="J179" s="8"/>
      <c r="K179" s="3"/>
    </row>
    <row r="180" spans="3:11">
      <c r="C180" s="3"/>
      <c r="D180" s="3"/>
      <c r="E180" s="3"/>
      <c r="F180" s="3"/>
      <c r="G180" s="3"/>
      <c r="H180" s="8"/>
      <c r="I180" s="8"/>
      <c r="J180" s="8"/>
      <c r="K180" s="3"/>
    </row>
    <row r="181" spans="3:11">
      <c r="C181" s="3"/>
      <c r="D181" s="3"/>
      <c r="E181" s="3"/>
      <c r="F181" s="3"/>
      <c r="G181" s="3"/>
      <c r="H181" s="35"/>
      <c r="I181" s="3"/>
      <c r="J181" s="8"/>
      <c r="K181" s="3"/>
    </row>
    <row r="182" spans="3:11">
      <c r="C182" s="3"/>
      <c r="D182" s="3"/>
      <c r="E182" s="3"/>
      <c r="F182" s="3"/>
      <c r="G182" s="3"/>
      <c r="H182" s="8"/>
      <c r="I182" s="3"/>
      <c r="J182" s="8"/>
      <c r="K182" s="3"/>
    </row>
    <row r="183" spans="3:11">
      <c r="C183" s="3"/>
      <c r="D183" s="3"/>
      <c r="E183" s="3"/>
      <c r="F183" s="3"/>
      <c r="G183" s="3"/>
      <c r="H183" s="8"/>
      <c r="I183" s="8"/>
      <c r="J183" s="8"/>
      <c r="K183" s="3"/>
    </row>
    <row r="184" spans="3:11">
      <c r="C184" s="3"/>
      <c r="D184" s="3"/>
      <c r="E184" s="3"/>
      <c r="F184" s="3"/>
      <c r="G184" s="3"/>
      <c r="H184" s="8"/>
      <c r="I184" s="8"/>
      <c r="J184" s="8"/>
      <c r="K184" s="3"/>
    </row>
    <row r="185" spans="3:11">
      <c r="C185" s="3"/>
      <c r="D185" s="3"/>
      <c r="E185" s="3"/>
      <c r="F185" s="3"/>
      <c r="G185" s="3"/>
      <c r="H185" s="8"/>
      <c r="I185" s="3"/>
      <c r="J185" s="8"/>
      <c r="K185" s="3"/>
    </row>
    <row r="186" spans="3:11">
      <c r="C186" s="3"/>
      <c r="D186" s="3"/>
      <c r="E186" s="3"/>
      <c r="F186" s="3"/>
      <c r="G186" s="3"/>
      <c r="H186" s="8"/>
      <c r="I186" s="3"/>
      <c r="J186" s="8"/>
      <c r="K186" s="3"/>
    </row>
    <row r="187" spans="3:11">
      <c r="C187" s="3"/>
      <c r="D187" s="3"/>
      <c r="E187" s="3"/>
      <c r="F187" s="3"/>
      <c r="G187" s="3"/>
      <c r="H187" s="8"/>
      <c r="I187" s="3"/>
      <c r="J187" s="8"/>
      <c r="K187" s="3"/>
    </row>
    <row r="188" spans="3:11">
      <c r="C188" s="3"/>
      <c r="D188" s="3"/>
      <c r="E188" s="3"/>
      <c r="F188" s="3"/>
      <c r="G188" s="3"/>
      <c r="H188" s="8"/>
      <c r="I188" s="3"/>
      <c r="J188" s="8"/>
      <c r="K188" s="3"/>
    </row>
    <row r="189" spans="3:11">
      <c r="C189" s="3"/>
      <c r="D189" s="3"/>
      <c r="E189" s="3"/>
      <c r="F189" s="3"/>
      <c r="G189" s="3"/>
      <c r="H189" s="8"/>
      <c r="I189" s="3"/>
      <c r="J189" s="8"/>
      <c r="K189" s="3"/>
    </row>
    <row r="190" spans="3:11">
      <c r="C190" s="3"/>
      <c r="D190" s="3"/>
      <c r="E190" s="3"/>
      <c r="F190" s="3"/>
      <c r="G190" s="3"/>
      <c r="H190" s="8"/>
      <c r="I190" s="3"/>
      <c r="J190" s="8"/>
      <c r="K190" s="3"/>
    </row>
    <row r="191" spans="3:11">
      <c r="C191" s="3"/>
      <c r="D191" s="3"/>
      <c r="E191" s="3"/>
      <c r="F191" s="3"/>
      <c r="G191" s="3"/>
      <c r="H191" s="8"/>
      <c r="I191" s="3"/>
      <c r="J191" s="8"/>
      <c r="K191" s="3"/>
    </row>
    <row r="192" spans="3:11">
      <c r="C192" s="3"/>
      <c r="D192" s="3"/>
      <c r="E192" s="3"/>
      <c r="F192" s="3"/>
      <c r="G192" s="3"/>
      <c r="H192" s="8"/>
      <c r="I192" s="3"/>
      <c r="J192" s="8"/>
      <c r="K192" s="3"/>
    </row>
    <row r="193" spans="2:11">
      <c r="C193" s="3"/>
      <c r="D193" s="3"/>
      <c r="E193" s="3"/>
      <c r="F193" s="3"/>
      <c r="G193" s="3"/>
      <c r="H193" s="8"/>
      <c r="I193" s="3"/>
      <c r="J193" s="8"/>
      <c r="K193" s="3"/>
    </row>
    <row r="194" spans="2:11">
      <c r="C194" s="3"/>
      <c r="D194" s="3"/>
      <c r="E194" s="3"/>
      <c r="F194" s="3"/>
      <c r="G194" s="3"/>
      <c r="H194" s="8"/>
      <c r="I194" s="3"/>
      <c r="J194" s="8"/>
      <c r="K194" s="8"/>
    </row>
    <row r="195" spans="2:11">
      <c r="C195" s="3"/>
      <c r="D195" s="3"/>
      <c r="E195" s="3"/>
      <c r="F195" s="3"/>
      <c r="G195" s="3"/>
      <c r="H195" s="8"/>
      <c r="I195" s="3"/>
      <c r="J195" s="8"/>
      <c r="K195" s="3"/>
    </row>
    <row r="196" spans="2:11">
      <c r="C196" s="36"/>
      <c r="D196" s="3"/>
      <c r="E196" s="3"/>
      <c r="F196" s="3"/>
      <c r="G196" s="3"/>
      <c r="H196" s="8"/>
      <c r="I196" s="3"/>
      <c r="J196" s="8"/>
      <c r="K196" s="3"/>
    </row>
    <row r="197" spans="2:11">
      <c r="B197" s="32"/>
      <c r="C197" s="3"/>
      <c r="D197" s="3"/>
      <c r="E197" s="3"/>
      <c r="F197" s="3"/>
      <c r="G197" s="3"/>
      <c r="H197" s="8"/>
      <c r="I197" s="3"/>
      <c r="J197" s="8"/>
      <c r="K197" s="3"/>
    </row>
    <row r="198" spans="2:11">
      <c r="E198"/>
      <c r="G198"/>
      <c r="H198" s="5"/>
      <c r="J198" s="5"/>
    </row>
    <row r="199" spans="2:11">
      <c r="E199"/>
      <c r="G199"/>
      <c r="H199" s="5"/>
      <c r="J199" s="5"/>
    </row>
    <row r="200" spans="2:11">
      <c r="E200" s="29"/>
      <c r="G200"/>
      <c r="H200" s="5"/>
      <c r="J200" s="5"/>
    </row>
    <row r="201" spans="2:11">
      <c r="E201" s="29"/>
      <c r="G201"/>
      <c r="H201" s="5"/>
      <c r="J201" s="5"/>
    </row>
    <row r="202" spans="2:11">
      <c r="C202" s="13"/>
      <c r="E202" s="29"/>
      <c r="G202"/>
      <c r="H202" s="5"/>
      <c r="J202" s="5"/>
    </row>
    <row r="203" spans="2:11">
      <c r="E203"/>
      <c r="G203"/>
      <c r="H203" s="5"/>
      <c r="J203" s="5"/>
    </row>
    <row r="204" spans="2:11">
      <c r="E204"/>
      <c r="G204"/>
      <c r="H204" s="5"/>
      <c r="J204" s="5"/>
    </row>
    <row r="205" spans="2:11">
      <c r="B205" s="32"/>
      <c r="C205" s="13"/>
      <c r="E205"/>
      <c r="G205"/>
      <c r="H205" s="5"/>
      <c r="J205" s="5"/>
    </row>
    <row r="206" spans="2:11">
      <c r="E206"/>
      <c r="G206"/>
      <c r="H206" s="5"/>
      <c r="J206" s="5"/>
    </row>
    <row r="207" spans="2:11">
      <c r="E207"/>
      <c r="G207"/>
      <c r="H207" s="5"/>
      <c r="J207" s="5"/>
    </row>
    <row r="208" spans="2:11">
      <c r="C208" s="13"/>
      <c r="E208"/>
      <c r="G208"/>
      <c r="H208" s="5"/>
      <c r="J208" s="5"/>
    </row>
    <row r="209" spans="2:10">
      <c r="E209"/>
      <c r="G209"/>
      <c r="H209" s="5"/>
      <c r="J209" s="5"/>
    </row>
    <row r="210" spans="2:10">
      <c r="B210" s="33"/>
      <c r="E210"/>
      <c r="G210"/>
      <c r="H210" s="5"/>
      <c r="J210" s="5"/>
    </row>
    <row r="211" spans="2:10">
      <c r="E211"/>
      <c r="G211"/>
      <c r="H211" s="5"/>
      <c r="J211" s="5"/>
    </row>
  </sheetData>
  <phoneticPr fontId="2" type="noConversion"/>
  <pageMargins left="0.75" right="0.5" top="1" bottom="1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Erwin</cp:lastModifiedBy>
  <cp:lastPrinted>2017-02-14T11:44:48Z</cp:lastPrinted>
  <dcterms:created xsi:type="dcterms:W3CDTF">2008-12-18T12:22:23Z</dcterms:created>
  <dcterms:modified xsi:type="dcterms:W3CDTF">2019-05-08T07:07:17Z</dcterms:modified>
</cp:coreProperties>
</file>