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315" windowHeight="79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9" i="1"/>
  <c r="D9"/>
  <c r="K16"/>
  <c r="K12"/>
  <c r="L7" l="1"/>
  <c r="L15" s="1"/>
  <c r="L17" s="1"/>
  <c r="L16"/>
  <c r="M29"/>
  <c r="M34"/>
  <c r="E13"/>
  <c r="E29"/>
  <c r="D29"/>
  <c r="D13"/>
  <c r="K15"/>
  <c r="L18" l="1"/>
  <c r="L33" s="1"/>
  <c r="L34" s="1"/>
  <c r="L24" s="1"/>
  <c r="L29" s="1"/>
  <c r="K17"/>
  <c r="K18" s="1"/>
  <c r="K33" s="1"/>
  <c r="L19" l="1"/>
  <c r="K19"/>
  <c r="K34"/>
  <c r="K24" s="1"/>
  <c r="K29" s="1"/>
</calcChain>
</file>

<file path=xl/sharedStrings.xml><?xml version="1.0" encoding="utf-8"?>
<sst xmlns="http://schemas.openxmlformats.org/spreadsheetml/2006/main" count="34" uniqueCount="30">
  <si>
    <t>inkomsten</t>
  </si>
  <si>
    <t>uitgaven</t>
  </si>
  <si>
    <t>Hogar</t>
  </si>
  <si>
    <t>kosten</t>
  </si>
  <si>
    <t>MMA Groesbeek</t>
  </si>
  <si>
    <t>overige giften</t>
  </si>
  <si>
    <t>Hogar Monserrate</t>
  </si>
  <si>
    <t>ondersteuning en studiekosten DG</t>
  </si>
  <si>
    <t>Martha Bernal</t>
  </si>
  <si>
    <t>onderwijspj en med kosten Bucaramanga</t>
  </si>
  <si>
    <t>casa Jorge</t>
  </si>
  <si>
    <t>te verrekenen</t>
  </si>
  <si>
    <t>liquide middelen</t>
  </si>
  <si>
    <t>eigen vermogen</t>
  </si>
  <si>
    <t>bestemmingsreserves</t>
  </si>
  <si>
    <t>eigen vermogen begin jaar</t>
  </si>
  <si>
    <t>eigen vermogen eind jaar</t>
  </si>
  <si>
    <t>tekort/overschot</t>
  </si>
  <si>
    <t>tekort/ overschot boekjaar</t>
  </si>
  <si>
    <t>Stichting Bogota jaarrekening 2013</t>
  </si>
  <si>
    <t>Staat van baten en lasten</t>
  </si>
  <si>
    <t>Balans</t>
  </si>
  <si>
    <t xml:space="preserve"> J Groesbeek</t>
  </si>
  <si>
    <t>Oosthoek c.s.</t>
  </si>
  <si>
    <t>Oosthoek  Bernal</t>
  </si>
  <si>
    <t>A.H.Groot c.s.</t>
  </si>
  <si>
    <t>onderwijs project Bogota</t>
  </si>
  <si>
    <t>gift Bogota Wilches</t>
  </si>
  <si>
    <t>mutatie reserves/verrekening vorige jaren</t>
  </si>
  <si>
    <t>overige ontvangsten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</si>
</sst>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6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6" fontId="0" fillId="0" borderId="0" xfId="1" applyNumberFormat="1" applyFont="1"/>
    <xf numFmtId="166" fontId="0" fillId="0" borderId="2" xfId="1" applyNumberFormat="1" applyFont="1" applyBorder="1"/>
    <xf numFmtId="166" fontId="0" fillId="0" borderId="0" xfId="1" applyNumberFormat="1" applyFont="1" applyBorder="1"/>
    <xf numFmtId="14" fontId="0" fillId="0" borderId="1" xfId="1" applyNumberFormat="1" applyFont="1" applyBorder="1"/>
    <xf numFmtId="14" fontId="0" fillId="0" borderId="0" xfId="1" applyNumberFormat="1" applyFont="1" applyBorder="1"/>
    <xf numFmtId="14" fontId="0" fillId="0" borderId="0" xfId="1" applyNumberFormat="1" applyFont="1"/>
    <xf numFmtId="0" fontId="2" fillId="0" borderId="0" xfId="0" applyFont="1"/>
    <xf numFmtId="166" fontId="2" fillId="0" borderId="0" xfId="1" applyNumberFormat="1" applyFont="1"/>
    <xf numFmtId="166" fontId="0" fillId="0" borderId="3" xfId="1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1:M38"/>
  <sheetViews>
    <sheetView tabSelected="1" workbookViewId="0">
      <selection activeCell="K14" sqref="K14"/>
    </sheetView>
  </sheetViews>
  <sheetFormatPr defaultRowHeight="15"/>
  <cols>
    <col min="2" max="2" width="5.140625" customWidth="1"/>
    <col min="3" max="3" width="18.85546875" customWidth="1"/>
    <col min="4" max="4" width="11.7109375" customWidth="1"/>
    <col min="5" max="6" width="10.5703125" bestFit="1" customWidth="1"/>
    <col min="7" max="7" width="10.42578125" customWidth="1"/>
    <col min="8" max="8" width="21.7109375" customWidth="1"/>
    <col min="11" max="11" width="10" bestFit="1" customWidth="1"/>
    <col min="12" max="13" width="10.5703125" bestFit="1" customWidth="1"/>
  </cols>
  <sheetData>
    <row r="1" spans="3:13">
      <c r="C1" t="s">
        <v>19</v>
      </c>
    </row>
    <row r="3" spans="3:13">
      <c r="F3" s="9" t="s">
        <v>20</v>
      </c>
    </row>
    <row r="4" spans="3:13">
      <c r="D4" s="2">
        <v>2013</v>
      </c>
      <c r="E4" s="2">
        <v>2012</v>
      </c>
      <c r="F4" s="2">
        <v>2011</v>
      </c>
      <c r="G4" s="2"/>
      <c r="K4">
        <v>2013</v>
      </c>
      <c r="L4">
        <v>2012</v>
      </c>
      <c r="M4">
        <v>2011</v>
      </c>
    </row>
    <row r="5" spans="3:13">
      <c r="D5" t="s">
        <v>0</v>
      </c>
      <c r="E5" t="s">
        <v>0</v>
      </c>
      <c r="F5" t="s">
        <v>0</v>
      </c>
      <c r="K5" t="s">
        <v>1</v>
      </c>
      <c r="L5" t="s">
        <v>1</v>
      </c>
      <c r="M5" t="s">
        <v>1</v>
      </c>
    </row>
    <row r="6" spans="3:13">
      <c r="C6" t="s">
        <v>2</v>
      </c>
      <c r="D6" s="3">
        <v>3066.65</v>
      </c>
      <c r="E6" s="3">
        <v>2740.1</v>
      </c>
      <c r="F6" s="3">
        <v>795.2</v>
      </c>
      <c r="G6" s="3"/>
      <c r="H6" s="3" t="s">
        <v>27</v>
      </c>
      <c r="I6" s="3"/>
      <c r="J6" s="3"/>
      <c r="K6" s="3">
        <v>2180</v>
      </c>
      <c r="L6" s="3">
        <v>2317.21</v>
      </c>
      <c r="M6" s="3">
        <v>2160</v>
      </c>
    </row>
    <row r="7" spans="3:13">
      <c r="C7" t="s">
        <v>22</v>
      </c>
      <c r="D7" s="3">
        <v>4000</v>
      </c>
      <c r="E7" s="3">
        <v>4000</v>
      </c>
      <c r="F7" s="3">
        <v>5000</v>
      </c>
      <c r="G7" s="3"/>
      <c r="H7" s="3" t="s">
        <v>3</v>
      </c>
      <c r="I7" s="3"/>
      <c r="J7" s="3"/>
      <c r="K7" s="3">
        <v>251.64</v>
      </c>
      <c r="L7" s="3">
        <f>197.64</f>
        <v>197.64</v>
      </c>
      <c r="M7" s="3">
        <v>350.63</v>
      </c>
    </row>
    <row r="8" spans="3:13">
      <c r="C8" t="s">
        <v>4</v>
      </c>
      <c r="D8" s="3">
        <v>1400</v>
      </c>
      <c r="E8" s="3">
        <v>600</v>
      </c>
      <c r="F8" s="3">
        <v>600</v>
      </c>
      <c r="G8" s="3"/>
      <c r="H8" s="3" t="s">
        <v>5</v>
      </c>
      <c r="I8" s="3"/>
      <c r="J8" s="3"/>
      <c r="K8" s="3">
        <v>115</v>
      </c>
      <c r="L8" s="3">
        <v>1550</v>
      </c>
      <c r="M8" s="3">
        <v>200</v>
      </c>
    </row>
    <row r="9" spans="3:13">
      <c r="C9" t="s">
        <v>23</v>
      </c>
      <c r="D9" s="3">
        <f>10954-2535</f>
        <v>8419</v>
      </c>
      <c r="E9" s="3">
        <f>14378.8-2340</f>
        <v>12038.8</v>
      </c>
      <c r="F9" s="3">
        <v>11378.62</v>
      </c>
      <c r="G9" s="3"/>
      <c r="H9" s="3" t="s">
        <v>6</v>
      </c>
      <c r="I9" s="3"/>
      <c r="J9" s="3"/>
      <c r="K9" s="3">
        <v>3066.5</v>
      </c>
      <c r="L9" s="3">
        <v>3122.31</v>
      </c>
      <c r="M9" s="3">
        <v>1155.2</v>
      </c>
    </row>
    <row r="10" spans="3:13">
      <c r="C10" t="s">
        <v>24</v>
      </c>
      <c r="D10" s="3">
        <v>2535</v>
      </c>
      <c r="E10" s="3">
        <v>2340</v>
      </c>
      <c r="F10" s="3">
        <v>1373.43</v>
      </c>
      <c r="G10" s="3"/>
      <c r="H10" s="3" t="s">
        <v>7</v>
      </c>
      <c r="I10" s="3"/>
      <c r="J10" s="3"/>
      <c r="K10" s="3">
        <v>8704</v>
      </c>
      <c r="L10" s="3">
        <v>12234.8</v>
      </c>
      <c r="M10" s="3">
        <v>10425</v>
      </c>
    </row>
    <row r="11" spans="3:13">
      <c r="C11" t="s">
        <v>25</v>
      </c>
      <c r="D11" s="3">
        <v>2849.16</v>
      </c>
      <c r="E11" s="3">
        <v>3078.37</v>
      </c>
      <c r="F11" s="3">
        <v>3288.78</v>
      </c>
      <c r="G11" s="3"/>
      <c r="H11" s="3" t="s">
        <v>8</v>
      </c>
      <c r="I11" s="3"/>
      <c r="J11" s="3"/>
      <c r="K11" s="3">
        <v>2340</v>
      </c>
      <c r="L11" s="3">
        <v>2359</v>
      </c>
      <c r="M11" s="3">
        <v>1373.4299999999998</v>
      </c>
    </row>
    <row r="12" spans="3:13">
      <c r="C12" t="s">
        <v>29</v>
      </c>
      <c r="D12" s="3">
        <v>234</v>
      </c>
      <c r="E12" s="3">
        <v>1375</v>
      </c>
      <c r="F12" s="3"/>
      <c r="G12" s="3"/>
      <c r="H12" s="3" t="s">
        <v>9</v>
      </c>
      <c r="I12" s="3"/>
      <c r="J12" s="3"/>
      <c r="K12" s="3">
        <f>1020+1400</f>
        <v>2420</v>
      </c>
      <c r="L12" s="3">
        <v>3695</v>
      </c>
      <c r="M12" s="3">
        <v>1570</v>
      </c>
    </row>
    <row r="13" spans="3:13" ht="15.75" thickBot="1">
      <c r="D13" s="11">
        <f>SUM(D6:D12)</f>
        <v>22503.81</v>
      </c>
      <c r="E13" s="11">
        <f>SUM(E6:E12)</f>
        <v>26172.27</v>
      </c>
      <c r="F13" s="11">
        <v>22436.03</v>
      </c>
      <c r="G13" s="5"/>
      <c r="H13" s="3" t="s">
        <v>10</v>
      </c>
      <c r="I13" s="3"/>
      <c r="J13" s="3"/>
      <c r="K13" s="3">
        <v>0</v>
      </c>
      <c r="L13" s="3">
        <v>1000</v>
      </c>
      <c r="M13" s="3">
        <v>1100</v>
      </c>
    </row>
    <row r="14" spans="3:13" ht="15.75" thickTop="1">
      <c r="D14" s="3"/>
      <c r="E14" s="3"/>
      <c r="F14" s="3"/>
      <c r="G14" s="3"/>
      <c r="H14" s="3" t="s">
        <v>26</v>
      </c>
      <c r="I14" s="3"/>
      <c r="J14" s="3"/>
      <c r="K14" s="3">
        <v>1500</v>
      </c>
      <c r="L14" s="3">
        <v>1625</v>
      </c>
      <c r="M14" s="3">
        <v>1375</v>
      </c>
    </row>
    <row r="15" spans="3:13">
      <c r="D15" s="3"/>
      <c r="E15" s="3"/>
      <c r="F15" s="3"/>
      <c r="G15" s="3"/>
      <c r="H15" s="3"/>
      <c r="I15" s="3"/>
      <c r="J15" s="3"/>
      <c r="K15" s="4">
        <f>SUM(K6:K14)</f>
        <v>20577.14</v>
      </c>
      <c r="L15" s="4">
        <f>SUM(L6:L14)</f>
        <v>28100.959999999999</v>
      </c>
      <c r="M15" s="4">
        <v>19709.260000000002</v>
      </c>
    </row>
    <row r="16" spans="3:13">
      <c r="D16" s="3"/>
      <c r="E16" s="3"/>
      <c r="F16" s="3"/>
      <c r="G16" s="3"/>
      <c r="H16" s="3" t="s">
        <v>28</v>
      </c>
      <c r="I16" s="3"/>
      <c r="J16" s="3"/>
      <c r="K16" s="3">
        <f>-860+2340</f>
        <v>1480</v>
      </c>
      <c r="L16" s="3">
        <f>-214+860</f>
        <v>646</v>
      </c>
      <c r="M16" s="3">
        <v>494</v>
      </c>
    </row>
    <row r="17" spans="3:13">
      <c r="D17" s="3"/>
      <c r="E17" s="3"/>
      <c r="F17" s="3"/>
      <c r="G17" s="3"/>
      <c r="H17" s="3"/>
      <c r="I17" s="3"/>
      <c r="J17" s="3"/>
      <c r="K17" s="4">
        <f>+K15+K16</f>
        <v>22057.14</v>
      </c>
      <c r="L17" s="4">
        <f>+L15+L16</f>
        <v>28746.959999999999</v>
      </c>
      <c r="M17" s="4">
        <v>20203.260000000002</v>
      </c>
    </row>
    <row r="18" spans="3:13">
      <c r="D18" s="3"/>
      <c r="E18" s="3"/>
      <c r="F18" s="3"/>
      <c r="G18" s="3"/>
      <c r="H18" s="3" t="s">
        <v>17</v>
      </c>
      <c r="I18" s="3"/>
      <c r="J18" s="3"/>
      <c r="K18" s="3">
        <f>+D13-K17</f>
        <v>446.67000000000189</v>
      </c>
      <c r="L18" s="3">
        <f>+E13-L17</f>
        <v>-2574.6899999999987</v>
      </c>
      <c r="M18" s="3">
        <v>2232.77</v>
      </c>
    </row>
    <row r="19" spans="3:13" ht="15.75" thickBot="1">
      <c r="D19" s="3"/>
      <c r="E19" s="3"/>
      <c r="F19" s="3"/>
      <c r="G19" s="3"/>
      <c r="H19" s="3"/>
      <c r="I19" s="3"/>
      <c r="J19" s="3"/>
      <c r="K19" s="11">
        <f>+K17+K18</f>
        <v>22503.81</v>
      </c>
      <c r="L19" s="11">
        <f>+L17+L18</f>
        <v>26172.27</v>
      </c>
      <c r="M19" s="11">
        <v>22436.030000000002</v>
      </c>
    </row>
    <row r="20" spans="3:13" ht="15.75" thickTop="1"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3:13"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3:13">
      <c r="D22" s="3"/>
      <c r="E22" s="3"/>
      <c r="F22" s="10" t="s">
        <v>21</v>
      </c>
      <c r="G22" s="3"/>
      <c r="H22" s="3"/>
      <c r="I22" s="3"/>
      <c r="J22" s="3"/>
      <c r="K22" s="3"/>
      <c r="L22" s="3"/>
      <c r="M22" s="3"/>
    </row>
    <row r="23" spans="3:13">
      <c r="D23" s="6">
        <v>41639</v>
      </c>
      <c r="E23" s="6">
        <v>41274</v>
      </c>
      <c r="F23" s="6">
        <v>40908</v>
      </c>
      <c r="G23" s="7"/>
      <c r="H23" s="8"/>
      <c r="I23" s="8"/>
      <c r="J23" s="8"/>
      <c r="K23" s="6">
        <v>41639</v>
      </c>
      <c r="L23" s="6">
        <v>41274</v>
      </c>
      <c r="M23" s="6">
        <v>40908</v>
      </c>
    </row>
    <row r="24" spans="3:13">
      <c r="C24" t="s">
        <v>12</v>
      </c>
      <c r="D24" s="3">
        <v>3031.25</v>
      </c>
      <c r="E24" s="3">
        <v>1104.73</v>
      </c>
      <c r="F24" s="3">
        <v>3033.42</v>
      </c>
      <c r="G24" s="3"/>
      <c r="H24" s="3" t="s">
        <v>13</v>
      </c>
      <c r="I24" s="3"/>
      <c r="J24" s="3"/>
      <c r="K24" s="3">
        <f>+K34</f>
        <v>690.67000000000189</v>
      </c>
      <c r="L24" s="3">
        <f>+L34</f>
        <v>244.73000000000138</v>
      </c>
      <c r="M24" s="3">
        <v>2819.42</v>
      </c>
    </row>
    <row r="25" spans="3:13">
      <c r="C25" t="s">
        <v>11</v>
      </c>
      <c r="D25" s="3"/>
      <c r="E25" s="3"/>
      <c r="F25" s="3"/>
      <c r="G25" s="3"/>
      <c r="H25" s="3" t="s">
        <v>14</v>
      </c>
      <c r="I25" s="3"/>
      <c r="J25" s="3"/>
      <c r="K25" s="3">
        <v>2340</v>
      </c>
      <c r="L25" s="3">
        <v>860</v>
      </c>
      <c r="M25" s="3">
        <v>214</v>
      </c>
    </row>
    <row r="26" spans="3:13"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3:13"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3:13"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3:13" ht="15.75" thickBot="1">
      <c r="D29" s="11">
        <f>SUM(D24:D28)</f>
        <v>3031.25</v>
      </c>
      <c r="E29" s="11">
        <f>SUM(E24:E28)</f>
        <v>1104.73</v>
      </c>
      <c r="F29" s="11">
        <v>3033.42</v>
      </c>
      <c r="G29" s="5"/>
      <c r="H29" s="3"/>
      <c r="I29" s="3"/>
      <c r="J29" s="3"/>
      <c r="K29" s="11">
        <f>SUM(K24:K28)</f>
        <v>3030.6700000000019</v>
      </c>
      <c r="L29" s="11">
        <f>SUM(L24:L28)</f>
        <v>1104.7300000000014</v>
      </c>
      <c r="M29" s="11">
        <f>SUM(M24:M28)</f>
        <v>3033.42</v>
      </c>
    </row>
    <row r="30" spans="3:13" ht="15.75" thickTop="1"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3:13"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3:13">
      <c r="D32" s="3"/>
      <c r="E32" s="3"/>
      <c r="F32" s="3"/>
      <c r="G32" s="3"/>
      <c r="H32" s="3" t="s">
        <v>15</v>
      </c>
      <c r="I32" s="3"/>
      <c r="J32" s="3"/>
      <c r="K32" s="3">
        <v>245</v>
      </c>
      <c r="L32" s="3">
        <v>2819.42</v>
      </c>
      <c r="M32" s="3">
        <v>586.65</v>
      </c>
    </row>
    <row r="33" spans="4:13">
      <c r="D33" s="3"/>
      <c r="E33" s="3"/>
      <c r="F33" s="3"/>
      <c r="G33" s="3"/>
      <c r="H33" s="3" t="s">
        <v>18</v>
      </c>
      <c r="I33" s="3"/>
      <c r="J33" s="3"/>
      <c r="K33" s="3">
        <f>+K18-1</f>
        <v>445.67000000000189</v>
      </c>
      <c r="L33" s="3">
        <f>+L18</f>
        <v>-2574.6899999999987</v>
      </c>
      <c r="M33" s="3">
        <v>2232.77</v>
      </c>
    </row>
    <row r="34" spans="4:13">
      <c r="D34" s="3"/>
      <c r="E34" s="3"/>
      <c r="F34" s="3"/>
      <c r="G34" s="3"/>
      <c r="H34" s="3" t="s">
        <v>16</v>
      </c>
      <c r="I34" s="3"/>
      <c r="J34" s="3"/>
      <c r="K34" s="4">
        <f>+K32+K33</f>
        <v>690.67000000000189</v>
      </c>
      <c r="L34" s="4">
        <f>+L32+L33</f>
        <v>244.73000000000138</v>
      </c>
      <c r="M34" s="4">
        <f>+M32+M33</f>
        <v>2819.42</v>
      </c>
    </row>
    <row r="35" spans="4:13"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4:13">
      <c r="E36" s="1"/>
      <c r="F36" s="1"/>
      <c r="G36" s="1"/>
      <c r="H36" s="1"/>
      <c r="I36" s="1"/>
      <c r="J36" s="1"/>
      <c r="K36" s="1"/>
      <c r="L36" s="1"/>
      <c r="M36" s="1"/>
    </row>
    <row r="37" spans="4:13">
      <c r="E37" s="1"/>
      <c r="F37" s="1"/>
      <c r="G37" s="1"/>
      <c r="H37" s="1"/>
      <c r="I37" s="1"/>
      <c r="J37" s="1"/>
      <c r="K37" s="1"/>
      <c r="L37" s="1"/>
      <c r="M37" s="1"/>
    </row>
    <row r="38" spans="4:13">
      <c r="E38" s="1"/>
      <c r="F38" s="1"/>
      <c r="G38" s="1"/>
      <c r="H38" s="1"/>
      <c r="I38" s="1"/>
      <c r="J38" s="1"/>
      <c r="K38" s="1"/>
      <c r="L38" s="1"/>
      <c r="M38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Groot</dc:creator>
  <cp:lastModifiedBy>Bert Groot</cp:lastModifiedBy>
  <cp:lastPrinted>2014-05-20T19:38:25Z</cp:lastPrinted>
  <dcterms:created xsi:type="dcterms:W3CDTF">2012-08-28T15:31:53Z</dcterms:created>
  <dcterms:modified xsi:type="dcterms:W3CDTF">2014-05-21T07:29:32Z</dcterms:modified>
</cp:coreProperties>
</file>