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indows7\Documents\St. Ruinen 1865\Jaarstukken\"/>
    </mc:Choice>
  </mc:AlternateContent>
  <xr:revisionPtr revIDLastSave="0" documentId="8_{F1B3C4DC-2E8C-4A2D-925C-5B9915C5D47D}" xr6:coauthVersionLast="47" xr6:coauthVersionMax="47" xr10:uidLastSave="{00000000-0000-0000-0000-000000000000}"/>
  <bookViews>
    <workbookView xWindow="-120" yWindow="-120" windowWidth="19440" windowHeight="11640" tabRatio="599" activeTab="2" xr2:uid="{00000000-000D-0000-FFFF-FFFF00000000}"/>
  </bookViews>
  <sheets>
    <sheet name="activa" sheetId="1" r:id="rId1"/>
    <sheet name="passiva" sheetId="2" r:id="rId2"/>
    <sheet name="Exploitatie" sheetId="10" r:id="rId3"/>
    <sheet name="Begroting 2025" sheetId="8" r:id="rId4"/>
    <sheet name="Crediteuren" sheetId="11" r:id="rId5"/>
    <sheet name="Eisen ANBI" sheetId="9" r:id="rId6"/>
  </sheets>
  <externalReferences>
    <externalReference r:id="rId7"/>
  </externalReferences>
  <calcPr calcId="181029"/>
</workbook>
</file>

<file path=xl/calcChain.xml><?xml version="1.0" encoding="utf-8"?>
<calcChain xmlns="http://schemas.openxmlformats.org/spreadsheetml/2006/main">
  <c r="C5" i="11" l="1"/>
  <c r="D5" i="11"/>
  <c r="C2" i="11"/>
  <c r="D2" i="11"/>
  <c r="C4" i="11"/>
  <c r="D4" i="11"/>
  <c r="C7" i="11"/>
  <c r="D7" i="11"/>
  <c r="C8" i="11"/>
  <c r="D8" i="11"/>
  <c r="C9" i="11"/>
  <c r="D9" i="11"/>
  <c r="C10" i="11"/>
  <c r="D10" i="11"/>
  <c r="C11" i="11"/>
  <c r="D11" i="11"/>
  <c r="B23" i="10"/>
  <c r="D21" i="10" s="1"/>
  <c r="D15" i="11" l="1"/>
  <c r="D23" i="10"/>
  <c r="C23" i="2"/>
  <c r="C8" i="9"/>
  <c r="D18" i="1"/>
  <c r="C18" i="1" l="1"/>
  <c r="D22" i="8" l="1"/>
  <c r="D13" i="8"/>
  <c r="D25" i="8"/>
  <c r="D16" i="2"/>
  <c r="C21" i="2"/>
  <c r="C26" i="2" l="1"/>
  <c r="C7" i="2" l="1"/>
  <c r="C16" i="2" s="1"/>
  <c r="A2" i="10"/>
</calcChain>
</file>

<file path=xl/sharedStrings.xml><?xml version="1.0" encoding="utf-8"?>
<sst xmlns="http://schemas.openxmlformats.org/spreadsheetml/2006/main" count="175" uniqueCount="48">
  <si>
    <t xml:space="preserve"> </t>
  </si>
  <si>
    <t>Activa</t>
  </si>
  <si>
    <t xml:space="preserve">Rente </t>
  </si>
  <si>
    <t>Giften</t>
  </si>
  <si>
    <t>Passiva</t>
  </si>
  <si>
    <t>Crediteuren</t>
  </si>
  <si>
    <t>Kosten</t>
  </si>
  <si>
    <t>Stichting Ruinen 1865</t>
  </si>
  <si>
    <t>Adm kosten</t>
  </si>
  <si>
    <t>Eigen Vermogen</t>
  </si>
  <si>
    <t>Voordelig saldo</t>
  </si>
  <si>
    <t>Winst</t>
  </si>
  <si>
    <t>Rek crt ING</t>
  </si>
  <si>
    <t xml:space="preserve"> Debiteuren</t>
  </si>
  <si>
    <t>Couponrente</t>
  </si>
  <si>
    <t>Dividend</t>
  </si>
  <si>
    <t xml:space="preserve"> Spaarekening ING</t>
  </si>
  <si>
    <t>Teruggaaf dividendbelasting</t>
  </si>
  <si>
    <t>Winst Rabocertificaat</t>
  </si>
  <si>
    <t>Rabo Certificaten</t>
  </si>
  <si>
    <t>Vermogen 2024</t>
  </si>
  <si>
    <t>Kosten effecten EP</t>
  </si>
  <si>
    <t>Kosten ING Port</t>
  </si>
  <si>
    <t>Bestuursverz</t>
  </si>
  <si>
    <t>Alg. kosten</t>
  </si>
  <si>
    <t>Bankkosten</t>
  </si>
  <si>
    <t>Bestuurskst</t>
  </si>
  <si>
    <t>90% eis</t>
  </si>
  <si>
    <t>kosten</t>
  </si>
  <si>
    <t xml:space="preserve"> ING Select Fund</t>
  </si>
  <si>
    <t>Gelddeel  ING Select Fund</t>
  </si>
  <si>
    <t>Gelddeel Rabo certificaten</t>
  </si>
  <si>
    <t>Winst ING Select Fund</t>
  </si>
  <si>
    <t>Winst 2025</t>
  </si>
  <si>
    <t>Vermogen 2025</t>
  </si>
  <si>
    <r>
      <t xml:space="preserve">              </t>
    </r>
    <r>
      <rPr>
        <b/>
        <sz val="11"/>
        <rFont val="Gadugi"/>
        <family val="2"/>
      </rPr>
      <t>Exploitatie 2025</t>
    </r>
  </si>
  <si>
    <t>Financiële begroting 2025</t>
  </si>
  <si>
    <t>Rendement 2025</t>
  </si>
  <si>
    <t xml:space="preserve"> ANBI voorstel</t>
  </si>
  <si>
    <t>Kosten 35 jaar</t>
  </si>
  <si>
    <t>Uitgaven</t>
  </si>
  <si>
    <t>Inkomsten</t>
  </si>
  <si>
    <t>Betalingsverschil</t>
  </si>
  <si>
    <t>Belasting</t>
  </si>
  <si>
    <t>Website</t>
  </si>
  <si>
    <t>Vergaderkosten</t>
  </si>
  <si>
    <t>Nog te betalen</t>
  </si>
  <si>
    <t>Terug ontvangen giften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</si>
</sst>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\ &quot;fl&quot;_-;\-* #,##0.00\ &quot;fl&quot;_-;_-* &quot;-&quot;??\ &quot;fl&quot;_-;_-@_-"/>
    <numFmt numFmtId="166" formatCode="[$-413]d\ mmmm\ yyyy;@"/>
  </numFmts>
  <fonts count="28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 val="singleAccounting"/>
      <sz val="10"/>
      <name val="Arial"/>
      <family val="2"/>
    </font>
    <font>
      <u val="doubleAccounting"/>
      <sz val="11"/>
      <name val="Arial"/>
      <family val="2"/>
    </font>
    <font>
      <sz val="10"/>
      <name val="Comic Sans MS"/>
      <family val="4"/>
    </font>
    <font>
      <sz val="11"/>
      <name val="Comic Sans MS"/>
      <family val="4"/>
    </font>
    <font>
      <sz val="11"/>
      <name val="Gadugi"/>
      <family val="2"/>
    </font>
    <font>
      <b/>
      <sz val="11"/>
      <name val="Gadugi"/>
      <family val="2"/>
    </font>
    <font>
      <sz val="10"/>
      <name val="Gadugi"/>
      <family val="2"/>
    </font>
    <font>
      <u/>
      <sz val="11"/>
      <name val="Gadugi"/>
      <family val="2"/>
    </font>
    <font>
      <u val="doubleAccounting"/>
      <sz val="11"/>
      <name val="Gadugi"/>
      <family val="2"/>
    </font>
    <font>
      <b/>
      <u/>
      <sz val="11"/>
      <name val="Gadugi"/>
      <family val="2"/>
    </font>
    <font>
      <sz val="14"/>
      <name val="Gadugi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6"/>
      <color rgb="FFFF0000"/>
      <name val="Gadugi"/>
      <family val="2"/>
    </font>
    <font>
      <u/>
      <sz val="14"/>
      <color theme="1"/>
      <name val="Gadugi"/>
      <family val="2"/>
    </font>
    <font>
      <sz val="12"/>
      <color theme="1"/>
      <name val="Gadugi"/>
      <family val="2"/>
    </font>
    <font>
      <u val="doubleAccounting"/>
      <sz val="12"/>
      <color theme="1"/>
      <name val="Gadugi"/>
      <family val="2"/>
    </font>
    <font>
      <sz val="11"/>
      <color theme="1"/>
      <name val="Gadugi"/>
      <family val="2"/>
    </font>
    <font>
      <u val="doubleAccounting"/>
      <sz val="11"/>
      <color theme="1"/>
      <name val="Gadugi"/>
      <family val="2"/>
    </font>
    <font>
      <u val="singleAccounting"/>
      <sz val="11"/>
      <name val="Gadugi"/>
      <family val="2"/>
    </font>
    <font>
      <u val="doubleAccounting"/>
      <sz val="1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3" fillId="0" borderId="0" xfId="0" applyFont="1"/>
    <xf numFmtId="165" fontId="5" fillId="0" borderId="0" xfId="0" applyNumberFormat="1" applyFont="1"/>
    <xf numFmtId="4" fontId="4" fillId="0" borderId="0" xfId="0" applyNumberFormat="1" applyFont="1"/>
    <xf numFmtId="4" fontId="3" fillId="0" borderId="0" xfId="0" applyNumberFormat="1" applyFont="1"/>
    <xf numFmtId="0" fontId="1" fillId="0" borderId="0" xfId="0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164" fontId="7" fillId="0" borderId="0" xfId="0" applyNumberFormat="1" applyFont="1"/>
    <xf numFmtId="4" fontId="7" fillId="0" borderId="0" xfId="0" applyNumberFormat="1" applyFont="1"/>
    <xf numFmtId="0" fontId="17" fillId="0" borderId="0" xfId="0" applyFont="1"/>
    <xf numFmtId="0" fontId="18" fillId="0" borderId="0" xfId="0" applyFont="1"/>
    <xf numFmtId="164" fontId="18" fillId="0" borderId="0" xfId="0" applyNumberFormat="1" applyFont="1"/>
    <xf numFmtId="164" fontId="8" fillId="0" borderId="1" xfId="0" applyNumberFormat="1" applyFont="1" applyBorder="1"/>
    <xf numFmtId="166" fontId="8" fillId="0" borderId="2" xfId="0" applyNumberFormat="1" applyFont="1" applyBorder="1"/>
    <xf numFmtId="0" fontId="9" fillId="0" borderId="0" xfId="0" applyFont="1"/>
    <xf numFmtId="0" fontId="8" fillId="0" borderId="0" xfId="0" applyFont="1"/>
    <xf numFmtId="164" fontId="8" fillId="0" borderId="0" xfId="0" applyNumberFormat="1" applyFont="1"/>
    <xf numFmtId="44" fontId="8" fillId="0" borderId="0" xfId="0" applyNumberFormat="1" applyFont="1"/>
    <xf numFmtId="0" fontId="10" fillId="0" borderId="0" xfId="0" applyFont="1"/>
    <xf numFmtId="44" fontId="8" fillId="0" borderId="1" xfId="0" applyNumberFormat="1" applyFont="1" applyBorder="1"/>
    <xf numFmtId="44" fontId="8" fillId="0" borderId="5" xfId="0" applyNumberFormat="1" applyFont="1" applyBorder="1"/>
    <xf numFmtId="164" fontId="8" fillId="0" borderId="6" xfId="0" applyNumberFormat="1" applyFont="1" applyBorder="1"/>
    <xf numFmtId="0" fontId="10" fillId="0" borderId="7" xfId="0" applyFont="1" applyBorder="1"/>
    <xf numFmtId="0" fontId="10" fillId="0" borderId="8" xfId="0" applyFont="1" applyBorder="1"/>
    <xf numFmtId="164" fontId="10" fillId="0" borderId="0" xfId="0" applyNumberFormat="1" applyFont="1"/>
    <xf numFmtId="164" fontId="8" fillId="0" borderId="5" xfId="0" applyNumberFormat="1" applyFont="1" applyBorder="1"/>
    <xf numFmtId="164" fontId="8" fillId="0" borderId="9" xfId="0" applyNumberFormat="1" applyFont="1" applyBorder="1"/>
    <xf numFmtId="164" fontId="11" fillId="0" borderId="5" xfId="0" applyNumberFormat="1" applyFont="1" applyBorder="1"/>
    <xf numFmtId="164" fontId="12" fillId="0" borderId="0" xfId="0" applyNumberFormat="1" applyFont="1"/>
    <xf numFmtId="0" fontId="8" fillId="0" borderId="10" xfId="0" applyFont="1" applyBorder="1"/>
    <xf numFmtId="0" fontId="8" fillId="0" borderId="11" xfId="0" applyFont="1" applyBorder="1"/>
    <xf numFmtId="0" fontId="8" fillId="0" borderId="7" xfId="0" applyFont="1" applyBorder="1"/>
    <xf numFmtId="0" fontId="8" fillId="0" borderId="3" xfId="0" applyFont="1" applyBorder="1"/>
    <xf numFmtId="0" fontId="13" fillId="0" borderId="0" xfId="0" applyFont="1"/>
    <xf numFmtId="0" fontId="8" fillId="0" borderId="1" xfId="0" applyFont="1" applyBorder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164" fontId="21" fillId="0" borderId="0" xfId="0" applyNumberFormat="1" applyFont="1"/>
    <xf numFmtId="164" fontId="22" fillId="0" borderId="0" xfId="0" applyNumberFormat="1" applyFont="1"/>
    <xf numFmtId="0" fontId="0" fillId="0" borderId="5" xfId="0" applyBorder="1"/>
    <xf numFmtId="0" fontId="0" fillId="0" borderId="12" xfId="0" applyBorder="1"/>
    <xf numFmtId="0" fontId="23" fillId="0" borderId="0" xfId="0" applyFont="1"/>
    <xf numFmtId="164" fontId="23" fillId="0" borderId="0" xfId="0" applyNumberFormat="1" applyFont="1"/>
    <xf numFmtId="164" fontId="23" fillId="0" borderId="13" xfId="0" applyNumberFormat="1" applyFont="1" applyBorder="1"/>
    <xf numFmtId="164" fontId="23" fillId="0" borderId="5" xfId="0" applyNumberFormat="1" applyFont="1" applyBorder="1"/>
    <xf numFmtId="164" fontId="24" fillId="0" borderId="0" xfId="0" applyNumberFormat="1" applyFont="1"/>
    <xf numFmtId="44" fontId="12" fillId="0" borderId="0" xfId="0" applyNumberFormat="1" applyFont="1"/>
    <xf numFmtId="0" fontId="8" fillId="0" borderId="8" xfId="0" applyFont="1" applyBorder="1"/>
    <xf numFmtId="44" fontId="15" fillId="0" borderId="0" xfId="0" applyNumberFormat="1" applyFont="1"/>
    <xf numFmtId="44" fontId="10" fillId="0" borderId="0" xfId="0" applyNumberFormat="1" applyFont="1"/>
    <xf numFmtId="0" fontId="15" fillId="0" borderId="0" xfId="0" applyFont="1"/>
    <xf numFmtId="0" fontId="16" fillId="0" borderId="0" xfId="0" applyFont="1"/>
    <xf numFmtId="44" fontId="8" fillId="0" borderId="12" xfId="0" applyNumberFormat="1" applyFont="1" applyBorder="1"/>
    <xf numFmtId="44" fontId="8" fillId="0" borderId="9" xfId="0" applyNumberFormat="1" applyFont="1" applyBorder="1"/>
    <xf numFmtId="44" fontId="8" fillId="0" borderId="6" xfId="0" applyNumberFormat="1" applyFont="1" applyBorder="1"/>
    <xf numFmtId="0" fontId="0" fillId="0" borderId="1" xfId="0" applyBorder="1"/>
    <xf numFmtId="44" fontId="25" fillId="0" borderId="0" xfId="0" applyNumberFormat="1" applyFont="1"/>
    <xf numFmtId="166" fontId="8" fillId="0" borderId="0" xfId="0" applyNumberFormat="1" applyFont="1"/>
    <xf numFmtId="166" fontId="8" fillId="0" borderId="4" xfId="0" applyNumberFormat="1" applyFont="1" applyBorder="1"/>
    <xf numFmtId="44" fontId="0" fillId="0" borderId="0" xfId="0" applyNumberFormat="1"/>
    <xf numFmtId="9" fontId="0" fillId="0" borderId="0" xfId="0" applyNumberFormat="1"/>
    <xf numFmtId="44" fontId="0" fillId="2" borderId="0" xfId="0" applyNumberFormat="1" applyFill="1"/>
    <xf numFmtId="44" fontId="3" fillId="0" borderId="0" xfId="0" applyNumberFormat="1" applyFont="1"/>
    <xf numFmtId="10" fontId="0" fillId="0" borderId="0" xfId="0" applyNumberFormat="1"/>
    <xf numFmtId="0" fontId="8" fillId="0" borderId="15" xfId="0" applyFont="1" applyBorder="1"/>
    <xf numFmtId="0" fontId="8" fillId="0" borderId="14" xfId="0" applyFont="1" applyBorder="1"/>
    <xf numFmtId="44" fontId="4" fillId="0" borderId="0" xfId="0" applyNumberFormat="1" applyFont="1"/>
    <xf numFmtId="44" fontId="26" fillId="0" borderId="0" xfId="0" applyNumberFormat="1" applyFont="1"/>
    <xf numFmtId="14" fontId="3" fillId="0" borderId="0" xfId="0" applyNumberFormat="1" applyFont="1"/>
    <xf numFmtId="44" fontId="27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27</xdr:row>
      <xdr:rowOff>104775</xdr:rowOff>
    </xdr:from>
    <xdr:to>
      <xdr:col>2</xdr:col>
      <xdr:colOff>247650</xdr:colOff>
      <xdr:row>33</xdr:row>
      <xdr:rowOff>133350</xdr:rowOff>
    </xdr:to>
    <xdr:pic>
      <xdr:nvPicPr>
        <xdr:cNvPr id="7302" name="Picture 2">
          <a:extLst>
            <a:ext uri="{FF2B5EF4-FFF2-40B4-BE49-F238E27FC236}">
              <a16:creationId xmlns:a16="http://schemas.microsoft.com/office/drawing/2014/main" id="{8C303637-47F4-3668-1231-541FDDA7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5219700"/>
          <a:ext cx="16478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indows7\Documents\St.%20Ruinen%201865\Jaarstukken\Crediteuren%202025%20december.xlsx" TargetMode="External"/><Relationship Id="rId1" Type="http://schemas.openxmlformats.org/officeDocument/2006/relationships/externalLinkPath" Target="Crediteuren%202025%20decemb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B2" t="str">
            <v xml:space="preserve">Belansposten van de giften </v>
          </cell>
          <cell r="C2" t="str">
            <v>tot en met 2025</v>
          </cell>
        </row>
        <row r="4">
          <cell r="B4" t="str">
            <v>Dorpshuis Ansen</v>
          </cell>
          <cell r="C4">
            <v>2500</v>
          </cell>
        </row>
        <row r="5">
          <cell r="B5" t="str">
            <v>Dorpshuis Echten</v>
          </cell>
          <cell r="C5">
            <v>5000</v>
          </cell>
        </row>
        <row r="7">
          <cell r="B7" t="str">
            <v>Ondernemend Ruinen geluid</v>
          </cell>
          <cell r="C7">
            <v>5000</v>
          </cell>
        </row>
        <row r="8">
          <cell r="B8" t="str">
            <v>Ontmoetingscentrum Pesse</v>
          </cell>
          <cell r="C8">
            <v>6000</v>
          </cell>
        </row>
        <row r="9">
          <cell r="B9" t="str">
            <v>Ruitervereniging Ruinen</v>
          </cell>
          <cell r="C9">
            <v>4500</v>
          </cell>
        </row>
        <row r="10">
          <cell r="B10" t="str">
            <v>Dorpshuis Ruinen</v>
          </cell>
          <cell r="C10">
            <v>814.75</v>
          </cell>
        </row>
        <row r="11">
          <cell r="B11" t="str">
            <v>Bridgeclub Bastogne Troef</v>
          </cell>
          <cell r="C11">
            <v>330</v>
          </cell>
        </row>
      </sheetData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3:J49"/>
  <sheetViews>
    <sheetView zoomScaleNormal="100" workbookViewId="0">
      <selection activeCell="C11" sqref="C11"/>
    </sheetView>
  </sheetViews>
  <sheetFormatPr defaultRowHeight="12.75" x14ac:dyDescent="0.2"/>
  <cols>
    <col min="1" max="1" width="6.7109375" customWidth="1"/>
    <col min="2" max="2" width="30.7109375" customWidth="1"/>
    <col min="3" max="4" width="22.7109375" customWidth="1"/>
    <col min="5" max="8" width="15.7109375" customWidth="1"/>
  </cols>
  <sheetData>
    <row r="3" spans="2:10" ht="16.5" customHeight="1" thickBot="1" x14ac:dyDescent="0.3">
      <c r="B3" s="19" t="s">
        <v>1</v>
      </c>
      <c r="C3" s="20"/>
      <c r="D3" s="20" t="s">
        <v>0</v>
      </c>
    </row>
    <row r="4" spans="2:10" ht="16.5" customHeight="1" thickBot="1" x14ac:dyDescent="0.3">
      <c r="B4" s="20"/>
      <c r="C4" s="18">
        <v>46022</v>
      </c>
      <c r="D4" s="18">
        <v>45657</v>
      </c>
    </row>
    <row r="5" spans="2:10" ht="16.5" customHeight="1" x14ac:dyDescent="0.25">
      <c r="B5" s="20"/>
      <c r="C5" s="64"/>
      <c r="D5" s="65"/>
    </row>
    <row r="6" spans="2:10" ht="16.5" customHeight="1" x14ac:dyDescent="0.25">
      <c r="B6" s="20" t="s">
        <v>0</v>
      </c>
      <c r="C6" s="22" t="s">
        <v>0</v>
      </c>
      <c r="D6" s="24" t="s">
        <v>0</v>
      </c>
      <c r="E6" s="58" t="s">
        <v>0</v>
      </c>
      <c r="F6" s="8"/>
    </row>
    <row r="7" spans="2:10" ht="16.5" customHeight="1" x14ac:dyDescent="0.25">
      <c r="B7" s="21" t="s">
        <v>12</v>
      </c>
      <c r="C7" s="22">
        <v>662.59</v>
      </c>
      <c r="D7" s="24">
        <v>723.17</v>
      </c>
      <c r="E7" s="57"/>
    </row>
    <row r="8" spans="2:10" ht="16.5" customHeight="1" x14ac:dyDescent="0.25">
      <c r="B8" s="20" t="s">
        <v>16</v>
      </c>
      <c r="C8" s="22">
        <v>122347.58</v>
      </c>
      <c r="D8" s="24">
        <v>150327.70000000001</v>
      </c>
      <c r="E8" s="57"/>
    </row>
    <row r="9" spans="2:10" ht="16.5" customHeight="1" x14ac:dyDescent="0.25">
      <c r="B9" s="21" t="s">
        <v>19</v>
      </c>
      <c r="C9" s="22">
        <v>175339.83</v>
      </c>
      <c r="D9" s="24">
        <v>172720.5</v>
      </c>
      <c r="E9" s="57"/>
    </row>
    <row r="10" spans="2:10" ht="16.5" customHeight="1" x14ac:dyDescent="0.25">
      <c r="B10" s="20" t="s">
        <v>29</v>
      </c>
      <c r="C10" s="22">
        <v>1228092.3400000001</v>
      </c>
      <c r="D10" s="24">
        <v>1146841.9099999999</v>
      </c>
      <c r="E10" s="57"/>
    </row>
    <row r="11" spans="2:10" ht="16.5" customHeight="1" x14ac:dyDescent="0.25">
      <c r="B11" s="21" t="s">
        <v>31</v>
      </c>
      <c r="C11" s="22">
        <v>5154.76</v>
      </c>
      <c r="D11" s="24">
        <v>2527.04</v>
      </c>
      <c r="E11" s="57"/>
      <c r="J11" s="2"/>
    </row>
    <row r="12" spans="2:10" ht="16.5" customHeight="1" x14ac:dyDescent="0.25">
      <c r="B12" s="21" t="s">
        <v>30</v>
      </c>
      <c r="C12" s="22">
        <v>96.52</v>
      </c>
      <c r="D12" s="24">
        <v>93.75</v>
      </c>
      <c r="E12" s="57"/>
      <c r="J12" s="2"/>
    </row>
    <row r="13" spans="2:10" ht="16.5" customHeight="1" x14ac:dyDescent="0.25">
      <c r="B13" s="20" t="s">
        <v>13</v>
      </c>
      <c r="C13" s="22" t="s">
        <v>0</v>
      </c>
      <c r="D13" s="24">
        <v>1139.6400000000001</v>
      </c>
      <c r="E13" s="57"/>
      <c r="J13" s="2"/>
    </row>
    <row r="14" spans="2:10" ht="16.5" customHeight="1" x14ac:dyDescent="0.25">
      <c r="B14" s="57"/>
      <c r="C14" s="55"/>
      <c r="D14" s="24" t="s">
        <v>0</v>
      </c>
      <c r="E14" s="57"/>
      <c r="J14" s="2"/>
    </row>
    <row r="15" spans="2:10" ht="16.5" customHeight="1" x14ac:dyDescent="0.25">
      <c r="B15" s="21" t="s">
        <v>0</v>
      </c>
      <c r="C15" s="22" t="s">
        <v>0</v>
      </c>
      <c r="D15" s="24" t="s">
        <v>0</v>
      </c>
      <c r="E15" s="57"/>
      <c r="J15" s="2"/>
    </row>
    <row r="16" spans="2:10" ht="16.5" customHeight="1" x14ac:dyDescent="0.25">
      <c r="B16" s="21"/>
      <c r="C16" s="25"/>
      <c r="D16" s="59"/>
      <c r="E16" s="57"/>
      <c r="J16" s="2"/>
    </row>
    <row r="17" spans="2:10" ht="16.5" customHeight="1" x14ac:dyDescent="0.25">
      <c r="B17" s="21"/>
      <c r="C17" s="22"/>
      <c r="D17" s="24"/>
      <c r="E17" s="57"/>
      <c r="J17" s="2"/>
    </row>
    <row r="18" spans="2:10" ht="16.5" customHeight="1" x14ac:dyDescent="0.25">
      <c r="B18" s="21"/>
      <c r="C18" s="22">
        <f>SUM(C6:C16)</f>
        <v>1531693.62</v>
      </c>
      <c r="D18" s="24">
        <f>SUM(D6:D17)</f>
        <v>1474373.7099999997</v>
      </c>
      <c r="E18" s="57"/>
      <c r="J18" s="2"/>
    </row>
    <row r="19" spans="2:10" ht="16.5" customHeight="1" thickBot="1" x14ac:dyDescent="0.3">
      <c r="B19" s="21"/>
      <c r="C19" s="60"/>
      <c r="D19" s="61"/>
      <c r="E19" s="57"/>
      <c r="J19" s="2"/>
    </row>
    <row r="20" spans="2:10" ht="16.5" customHeight="1" thickTop="1" x14ac:dyDescent="0.25">
      <c r="B20" s="20"/>
      <c r="C20" s="22"/>
      <c r="D20" s="22"/>
      <c r="E20" s="57"/>
      <c r="J20" s="2"/>
    </row>
    <row r="21" spans="2:10" ht="16.5" customHeight="1" x14ac:dyDescent="0.3">
      <c r="B21" s="11"/>
      <c r="C21" s="12"/>
      <c r="D21" s="12"/>
      <c r="E21" s="57"/>
      <c r="J21" s="2"/>
    </row>
    <row r="22" spans="2:10" ht="16.5" customHeight="1" x14ac:dyDescent="0.35">
      <c r="B22" s="11"/>
      <c r="C22" s="12"/>
      <c r="D22" s="12"/>
      <c r="E22" s="57"/>
      <c r="J22" s="5"/>
    </row>
    <row r="23" spans="2:10" ht="16.5" customHeight="1" x14ac:dyDescent="0.3">
      <c r="B23" s="11"/>
      <c r="C23" s="12"/>
      <c r="D23" s="12"/>
      <c r="E23" s="57"/>
    </row>
    <row r="24" spans="2:10" ht="16.5" customHeight="1" x14ac:dyDescent="0.3">
      <c r="B24" s="9"/>
      <c r="C24" s="10"/>
      <c r="D24" s="10"/>
    </row>
    <row r="25" spans="2:10" ht="16.5" customHeight="1" x14ac:dyDescent="0.3">
      <c r="B25" s="9"/>
      <c r="C25" s="10"/>
      <c r="D25" s="10"/>
    </row>
    <row r="26" spans="2:10" ht="16.5" customHeight="1" x14ac:dyDescent="0.3">
      <c r="B26" s="9"/>
      <c r="C26" s="10"/>
      <c r="D26" s="10"/>
    </row>
    <row r="27" spans="2:10" ht="17.25" customHeight="1" x14ac:dyDescent="0.3">
      <c r="B27" s="9"/>
      <c r="C27" s="9"/>
      <c r="D27" s="9"/>
    </row>
    <row r="28" spans="2:10" ht="17.25" customHeight="1" x14ac:dyDescent="0.2"/>
    <row r="29" spans="2:10" ht="17.25" customHeight="1" x14ac:dyDescent="0.2"/>
    <row r="30" spans="2:10" ht="17.25" customHeight="1" x14ac:dyDescent="0.2"/>
    <row r="31" spans="2:10" ht="17.25" customHeight="1" x14ac:dyDescent="0.2"/>
    <row r="49" spans="4:6" x14ac:dyDescent="0.2">
      <c r="D49" t="s">
        <v>0</v>
      </c>
      <c r="F49" t="s">
        <v>0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G45"/>
  <sheetViews>
    <sheetView zoomScaleNormal="100" workbookViewId="0">
      <selection activeCell="C9" sqref="C9"/>
    </sheetView>
  </sheetViews>
  <sheetFormatPr defaultRowHeight="12.75" x14ac:dyDescent="0.2"/>
  <cols>
    <col min="1" max="1" width="6.7109375" customWidth="1"/>
    <col min="2" max="2" width="30.7109375" customWidth="1"/>
    <col min="3" max="4" width="22.7109375" customWidth="1"/>
    <col min="5" max="5" width="18.140625" customWidth="1"/>
    <col min="6" max="6" width="26" customWidth="1"/>
  </cols>
  <sheetData>
    <row r="1" spans="1:6" x14ac:dyDescent="0.2">
      <c r="A1" s="1"/>
    </row>
    <row r="3" spans="1:6" ht="16.5" customHeight="1" thickBot="1" x14ac:dyDescent="0.3">
      <c r="B3" s="19" t="s">
        <v>4</v>
      </c>
      <c r="C3" s="20"/>
      <c r="D3" s="20" t="s">
        <v>0</v>
      </c>
    </row>
    <row r="4" spans="1:6" ht="16.5" customHeight="1" thickBot="1" x14ac:dyDescent="0.3">
      <c r="B4" s="20"/>
      <c r="C4" s="18">
        <v>46022</v>
      </c>
      <c r="D4" s="18">
        <v>45657</v>
      </c>
      <c r="E4" s="8"/>
    </row>
    <row r="5" spans="1:6" ht="16.5" customHeight="1" x14ac:dyDescent="0.2">
      <c r="B5" s="23"/>
      <c r="C5" s="27"/>
      <c r="D5" s="23"/>
      <c r="E5" s="2"/>
    </row>
    <row r="6" spans="1:6" ht="16.5" customHeight="1" x14ac:dyDescent="0.2">
      <c r="B6" s="23"/>
      <c r="C6" s="28"/>
      <c r="D6" s="23"/>
      <c r="E6" s="2"/>
    </row>
    <row r="7" spans="1:6" ht="16.5" customHeight="1" x14ac:dyDescent="0.25">
      <c r="B7" s="21" t="s">
        <v>9</v>
      </c>
      <c r="C7" s="21">
        <f>C26</f>
        <v>1507435.99</v>
      </c>
      <c r="D7" s="17">
        <v>1450123.71</v>
      </c>
      <c r="E7" s="2"/>
    </row>
    <row r="8" spans="1:6" ht="16.5" customHeight="1" x14ac:dyDescent="0.2">
      <c r="D8" s="62"/>
      <c r="E8" s="2"/>
    </row>
    <row r="9" spans="1:6" ht="16.5" customHeight="1" x14ac:dyDescent="0.25">
      <c r="B9" s="21" t="s">
        <v>5</v>
      </c>
      <c r="C9" s="21">
        <v>24257.63</v>
      </c>
      <c r="D9" s="17">
        <v>24250</v>
      </c>
      <c r="E9" s="2"/>
    </row>
    <row r="10" spans="1:6" ht="16.5" customHeight="1" x14ac:dyDescent="0.25">
      <c r="B10" s="20" t="s">
        <v>0</v>
      </c>
      <c r="C10" s="22" t="s">
        <v>0</v>
      </c>
      <c r="D10" s="62"/>
      <c r="E10" s="2"/>
    </row>
    <row r="11" spans="1:6" ht="16.5" customHeight="1" x14ac:dyDescent="0.25">
      <c r="B11" s="21" t="s">
        <v>0</v>
      </c>
      <c r="C11" s="29"/>
      <c r="D11" s="17"/>
      <c r="E11" s="2"/>
    </row>
    <row r="12" spans="1:6" ht="16.5" customHeight="1" x14ac:dyDescent="0.25">
      <c r="B12" s="21" t="s">
        <v>0</v>
      </c>
      <c r="C12" s="21" t="s">
        <v>0</v>
      </c>
      <c r="D12" s="17" t="s">
        <v>0</v>
      </c>
      <c r="E12" s="2"/>
      <c r="F12" s="21" t="s">
        <v>0</v>
      </c>
    </row>
    <row r="13" spans="1:6" ht="16.5" customHeight="1" x14ac:dyDescent="0.2">
      <c r="D13" s="62"/>
      <c r="E13" s="2"/>
    </row>
    <row r="14" spans="1:6" ht="16.5" customHeight="1" x14ac:dyDescent="0.2">
      <c r="C14" s="46"/>
      <c r="D14" s="47"/>
      <c r="E14" s="2"/>
    </row>
    <row r="15" spans="1:6" ht="16.5" customHeight="1" x14ac:dyDescent="0.25">
      <c r="B15" s="21"/>
      <c r="C15" s="21"/>
      <c r="D15" s="17"/>
      <c r="E15" s="2"/>
    </row>
    <row r="16" spans="1:6" ht="16.5" customHeight="1" x14ac:dyDescent="0.35">
      <c r="B16" s="21"/>
      <c r="C16" s="21">
        <f>SUM(C7:C12)</f>
        <v>1531693.6199999999</v>
      </c>
      <c r="D16" s="17">
        <f>SUM(D5:D15)</f>
        <v>1474373.71</v>
      </c>
      <c r="E16" s="5"/>
    </row>
    <row r="17" spans="1:7" ht="16.5" customHeight="1" thickBot="1" x14ac:dyDescent="0.3">
      <c r="B17" s="21"/>
      <c r="C17" s="31"/>
      <c r="D17" s="26"/>
    </row>
    <row r="18" spans="1:7" ht="16.5" customHeight="1" thickTop="1" x14ac:dyDescent="0.25">
      <c r="B18" s="20"/>
      <c r="C18" s="21"/>
      <c r="D18" s="21"/>
    </row>
    <row r="19" spans="1:7" ht="16.5" customHeight="1" x14ac:dyDescent="0.25">
      <c r="B19" s="20"/>
      <c r="C19" s="21"/>
      <c r="D19" s="21"/>
    </row>
    <row r="20" spans="1:7" ht="16.5" customHeight="1" x14ac:dyDescent="0.3">
      <c r="A20" s="11"/>
      <c r="B20" s="20"/>
      <c r="C20" s="21"/>
      <c r="D20" s="21"/>
      <c r="E20" s="11"/>
      <c r="F20" s="11"/>
    </row>
    <row r="21" spans="1:7" ht="16.5" customHeight="1" x14ac:dyDescent="0.3">
      <c r="A21" s="11"/>
      <c r="B21" s="20" t="s">
        <v>20</v>
      </c>
      <c r="C21" s="21">
        <f>D7</f>
        <v>1450123.71</v>
      </c>
      <c r="D21" s="21"/>
      <c r="E21" s="11"/>
      <c r="F21" s="11"/>
    </row>
    <row r="22" spans="1:7" ht="16.5" customHeight="1" x14ac:dyDescent="0.3">
      <c r="A22" s="11"/>
      <c r="B22" s="20"/>
      <c r="C22" s="21" t="s">
        <v>0</v>
      </c>
      <c r="D22" s="21"/>
      <c r="E22" s="11"/>
      <c r="F22" s="11"/>
    </row>
    <row r="23" spans="1:7" ht="16.5" customHeight="1" x14ac:dyDescent="0.3">
      <c r="A23" s="11"/>
      <c r="B23" s="20" t="s">
        <v>33</v>
      </c>
      <c r="C23" s="21">
        <f>Exploitatie!D21</f>
        <v>57312.279999999984</v>
      </c>
      <c r="D23" s="21"/>
      <c r="E23" s="13"/>
      <c r="F23" s="11"/>
    </row>
    <row r="24" spans="1:7" ht="16.5" customHeight="1" x14ac:dyDescent="0.3">
      <c r="A24" s="11"/>
      <c r="B24" s="20"/>
      <c r="C24" s="32"/>
      <c r="D24" s="21"/>
      <c r="E24" s="13"/>
      <c r="F24" s="11"/>
    </row>
    <row r="25" spans="1:7" ht="16.5" customHeight="1" x14ac:dyDescent="0.3">
      <c r="A25" s="11"/>
      <c r="B25" s="20"/>
      <c r="C25" s="21"/>
      <c r="D25" s="21"/>
      <c r="E25" s="13"/>
      <c r="F25" s="11"/>
    </row>
    <row r="26" spans="1:7" ht="17.25" customHeight="1" x14ac:dyDescent="0.3">
      <c r="A26" s="11"/>
      <c r="B26" s="20" t="s">
        <v>34</v>
      </c>
      <c r="C26" s="21">
        <f>SUM(C21:C24)</f>
        <v>1507435.99</v>
      </c>
      <c r="D26" s="21"/>
      <c r="E26" s="13"/>
      <c r="F26" s="11"/>
    </row>
    <row r="27" spans="1:7" ht="17.25" customHeight="1" x14ac:dyDescent="0.4">
      <c r="A27" s="11"/>
      <c r="B27" s="20"/>
      <c r="C27" s="33" t="s">
        <v>0</v>
      </c>
      <c r="D27" s="21"/>
      <c r="E27" s="13"/>
      <c r="F27" s="12" t="s">
        <v>0</v>
      </c>
    </row>
    <row r="28" spans="1:7" ht="17.25" customHeight="1" x14ac:dyDescent="0.3">
      <c r="A28" s="11"/>
      <c r="B28" s="11"/>
      <c r="C28" s="12"/>
      <c r="D28" s="12"/>
      <c r="E28" s="13"/>
      <c r="F28" s="11"/>
    </row>
    <row r="29" spans="1:7" ht="16.5" x14ac:dyDescent="0.3">
      <c r="A29" s="11"/>
      <c r="B29" s="11" t="s">
        <v>0</v>
      </c>
      <c r="C29" s="12"/>
      <c r="D29" s="12"/>
      <c r="E29" s="13"/>
      <c r="F29" s="11"/>
    </row>
    <row r="30" spans="1:7" ht="16.5" x14ac:dyDescent="0.3">
      <c r="A30" s="11"/>
      <c r="B30" s="11" t="s">
        <v>0</v>
      </c>
      <c r="C30" s="12" t="s">
        <v>0</v>
      </c>
      <c r="D30" s="12" t="s">
        <v>0</v>
      </c>
      <c r="E30" s="13"/>
      <c r="F30" s="11"/>
    </row>
    <row r="31" spans="1:7" x14ac:dyDescent="0.2">
      <c r="E31" s="3"/>
      <c r="G31" s="3"/>
    </row>
    <row r="32" spans="1:7" x14ac:dyDescent="0.2">
      <c r="E32" s="7"/>
    </row>
    <row r="33" spans="3:7" x14ac:dyDescent="0.2">
      <c r="E33" s="3"/>
    </row>
    <row r="34" spans="3:7" x14ac:dyDescent="0.2">
      <c r="E34" s="3"/>
    </row>
    <row r="35" spans="3:7" x14ac:dyDescent="0.2">
      <c r="E35" s="3"/>
    </row>
    <row r="36" spans="3:7" x14ac:dyDescent="0.2">
      <c r="E36" s="3"/>
    </row>
    <row r="37" spans="3:7" ht="15" x14ac:dyDescent="0.35">
      <c r="E37" s="6"/>
    </row>
    <row r="40" spans="3:7" x14ac:dyDescent="0.2">
      <c r="C40" s="4"/>
      <c r="E40" s="3"/>
    </row>
    <row r="41" spans="3:7" ht="16.5" x14ac:dyDescent="0.35">
      <c r="C41" s="5"/>
      <c r="E41" s="5"/>
    </row>
    <row r="45" spans="3:7" x14ac:dyDescent="0.2">
      <c r="G45" t="s">
        <v>0</v>
      </c>
    </row>
  </sheetData>
  <phoneticPr fontId="0" type="noConversion"/>
  <conditionalFormatting sqref="C2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paperSize="9" orientation="portrait" r:id="rId1"/>
  <headerFooter alignWithMargins="0"/>
  <ignoredErrors>
    <ignoredError sqref="D1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DF93C-1E81-4F25-9B04-87FDA696206C}">
  <dimension ref="A2:I49"/>
  <sheetViews>
    <sheetView tabSelected="1" zoomScaleNormal="100" workbookViewId="0">
      <selection activeCell="A21" sqref="A21"/>
    </sheetView>
  </sheetViews>
  <sheetFormatPr defaultRowHeight="12.75" x14ac:dyDescent="0.2"/>
  <cols>
    <col min="1" max="1" width="30" customWidth="1"/>
    <col min="2" max="2" width="14.85546875" customWidth="1"/>
    <col min="3" max="3" width="24" customWidth="1"/>
    <col min="4" max="4" width="14.85546875" customWidth="1"/>
    <col min="5" max="5" width="5.28515625" customWidth="1"/>
    <col min="6" max="6" width="22.7109375" customWidth="1"/>
    <col min="7" max="7" width="18" customWidth="1"/>
    <col min="8" max="8" width="5.42578125" customWidth="1"/>
    <col min="9" max="9" width="15.7109375" customWidth="1"/>
    <col min="10" max="10" width="19" customWidth="1"/>
    <col min="11" max="11" width="21" customWidth="1"/>
  </cols>
  <sheetData>
    <row r="2" spans="1:9" x14ac:dyDescent="0.2">
      <c r="A2">
        <f ca="1">A2:G36</f>
        <v>0</v>
      </c>
    </row>
    <row r="3" spans="1:9" ht="13.5" thickBot="1" x14ac:dyDescent="0.25"/>
    <row r="4" spans="1:9" ht="15" customHeight="1" thickBot="1" x14ac:dyDescent="0.3">
      <c r="A4" s="71"/>
      <c r="B4" s="34" t="s">
        <v>35</v>
      </c>
      <c r="C4" s="37"/>
      <c r="D4" s="35"/>
      <c r="E4" s="23"/>
      <c r="F4" s="19" t="s">
        <v>0</v>
      </c>
      <c r="G4" s="20"/>
      <c r="H4" s="20" t="s">
        <v>0</v>
      </c>
    </row>
    <row r="5" spans="1:9" ht="15" customHeight="1" x14ac:dyDescent="0.25">
      <c r="A5" s="72" t="s">
        <v>41</v>
      </c>
      <c r="B5" s="36" t="s">
        <v>0</v>
      </c>
      <c r="C5" s="72" t="s">
        <v>40</v>
      </c>
      <c r="D5" s="20" t="s">
        <v>0</v>
      </c>
      <c r="E5" s="23"/>
      <c r="F5" s="23"/>
      <c r="G5" s="23"/>
      <c r="H5" s="23"/>
    </row>
    <row r="6" spans="1:9" ht="15" customHeight="1" x14ac:dyDescent="0.25">
      <c r="A6" s="20"/>
      <c r="B6" s="54"/>
      <c r="C6" s="38"/>
      <c r="D6" s="21" t="s">
        <v>0</v>
      </c>
      <c r="E6" s="20" t="s">
        <v>0</v>
      </c>
      <c r="F6" s="20"/>
      <c r="G6" s="20"/>
      <c r="H6" s="23" t="s">
        <v>0</v>
      </c>
    </row>
    <row r="7" spans="1:9" ht="15" customHeight="1" x14ac:dyDescent="0.25">
      <c r="A7" s="22" t="s">
        <v>2</v>
      </c>
      <c r="B7" s="22">
        <v>3046.08</v>
      </c>
      <c r="C7" s="39" t="s">
        <v>26</v>
      </c>
      <c r="D7" s="21">
        <v>4674.3999999999996</v>
      </c>
      <c r="E7" s="20"/>
      <c r="H7" s="23" t="s">
        <v>0</v>
      </c>
    </row>
    <row r="8" spans="1:9" ht="15" customHeight="1" x14ac:dyDescent="0.25">
      <c r="A8" s="22" t="s">
        <v>14</v>
      </c>
      <c r="B8" s="22">
        <v>10104.24</v>
      </c>
      <c r="C8" s="39" t="s">
        <v>8</v>
      </c>
      <c r="D8" s="22">
        <v>380.77</v>
      </c>
      <c r="E8" s="20"/>
      <c r="H8" s="23" t="s">
        <v>0</v>
      </c>
    </row>
    <row r="9" spans="1:9" ht="15" customHeight="1" x14ac:dyDescent="0.25">
      <c r="A9" s="20" t="s">
        <v>17</v>
      </c>
      <c r="B9" s="22">
        <v>1082</v>
      </c>
      <c r="C9" s="39" t="s">
        <v>45</v>
      </c>
      <c r="D9" s="21">
        <v>526.74</v>
      </c>
      <c r="E9" s="19" t="s">
        <v>0</v>
      </c>
      <c r="H9" s="23" t="s">
        <v>0</v>
      </c>
    </row>
    <row r="10" spans="1:9" ht="15" customHeight="1" x14ac:dyDescent="0.25">
      <c r="A10" s="22" t="s">
        <v>15</v>
      </c>
      <c r="B10" s="22">
        <v>7207.55</v>
      </c>
      <c r="C10" s="39" t="s">
        <v>21</v>
      </c>
      <c r="D10" s="21">
        <v>332.25</v>
      </c>
      <c r="E10" s="20" t="s">
        <v>0</v>
      </c>
      <c r="H10" s="22" t="s">
        <v>0</v>
      </c>
      <c r="I10" s="4" t="s">
        <v>0</v>
      </c>
    </row>
    <row r="11" spans="1:9" ht="15" customHeight="1" x14ac:dyDescent="0.25">
      <c r="A11" s="22" t="s">
        <v>18</v>
      </c>
      <c r="B11" s="22">
        <v>2619.33</v>
      </c>
      <c r="C11" s="39" t="s">
        <v>22</v>
      </c>
      <c r="D11" s="21">
        <v>16316.84</v>
      </c>
      <c r="E11" s="19" t="s">
        <v>0</v>
      </c>
      <c r="H11" s="22" t="s">
        <v>0</v>
      </c>
      <c r="I11" s="69" t="s">
        <v>0</v>
      </c>
    </row>
    <row r="12" spans="1:9" ht="15" customHeight="1" x14ac:dyDescent="0.25">
      <c r="A12" s="22" t="s">
        <v>32</v>
      </c>
      <c r="B12" s="22">
        <v>91440.9</v>
      </c>
      <c r="C12" s="39" t="s">
        <v>23</v>
      </c>
      <c r="D12" s="21">
        <v>272.25</v>
      </c>
      <c r="E12" s="19" t="s">
        <v>0</v>
      </c>
      <c r="H12" s="56" t="s">
        <v>0</v>
      </c>
      <c r="I12" s="69" t="s">
        <v>0</v>
      </c>
    </row>
    <row r="13" spans="1:9" ht="15" customHeight="1" x14ac:dyDescent="0.25">
      <c r="A13" s="22" t="s">
        <v>47</v>
      </c>
      <c r="B13" s="22">
        <v>2016.65</v>
      </c>
      <c r="C13" s="39" t="s">
        <v>24</v>
      </c>
      <c r="D13" s="21">
        <v>567.38</v>
      </c>
      <c r="E13" s="20" t="s">
        <v>0</v>
      </c>
      <c r="H13" s="23" t="s">
        <v>0</v>
      </c>
      <c r="I13" s="69" t="s">
        <v>0</v>
      </c>
    </row>
    <row r="14" spans="1:9" ht="15" customHeight="1" x14ac:dyDescent="0.25">
      <c r="A14" s="20" t="s">
        <v>42</v>
      </c>
      <c r="B14" s="22">
        <v>0.36</v>
      </c>
      <c r="C14" s="39" t="s">
        <v>25</v>
      </c>
      <c r="D14" s="21">
        <v>239.7</v>
      </c>
      <c r="E14" s="19" t="s">
        <v>0</v>
      </c>
      <c r="H14" s="23" t="s">
        <v>0</v>
      </c>
    </row>
    <row r="15" spans="1:9" ht="15" customHeight="1" x14ac:dyDescent="0.25">
      <c r="A15" s="20"/>
      <c r="B15" s="20"/>
      <c r="C15" s="39" t="s">
        <v>39</v>
      </c>
      <c r="D15" s="21">
        <v>433.79</v>
      </c>
      <c r="E15" s="20" t="s">
        <v>0</v>
      </c>
      <c r="H15" s="23" t="s">
        <v>0</v>
      </c>
    </row>
    <row r="16" spans="1:9" ht="15" customHeight="1" x14ac:dyDescent="0.25">
      <c r="A16" s="22" t="s">
        <v>0</v>
      </c>
      <c r="B16" s="22" t="s">
        <v>0</v>
      </c>
      <c r="C16" s="39" t="s">
        <v>43</v>
      </c>
      <c r="D16" s="22">
        <v>1081.1300000000001</v>
      </c>
      <c r="E16" s="19" t="s">
        <v>0</v>
      </c>
      <c r="H16" s="23" t="s">
        <v>0</v>
      </c>
    </row>
    <row r="17" spans="1:9" ht="15" customHeight="1" x14ac:dyDescent="0.25">
      <c r="A17" s="22"/>
      <c r="B17" s="22"/>
      <c r="C17" s="39" t="s">
        <v>44</v>
      </c>
      <c r="D17" s="22">
        <v>95</v>
      </c>
      <c r="E17" s="19"/>
      <c r="H17" s="23"/>
    </row>
    <row r="18" spans="1:9" ht="15" customHeight="1" x14ac:dyDescent="0.25">
      <c r="A18" s="22" t="s">
        <v>0</v>
      </c>
      <c r="B18" s="22" t="s">
        <v>0</v>
      </c>
      <c r="C18" s="39"/>
      <c r="D18" s="22" t="s">
        <v>0</v>
      </c>
      <c r="E18" s="19" t="s">
        <v>0</v>
      </c>
      <c r="H18" s="23" t="s">
        <v>0</v>
      </c>
    </row>
    <row r="19" spans="1:9" ht="15" customHeight="1" x14ac:dyDescent="0.25">
      <c r="A19" s="22"/>
      <c r="B19" s="22"/>
      <c r="C19" s="39" t="s">
        <v>3</v>
      </c>
      <c r="D19" s="22">
        <v>35284.58</v>
      </c>
      <c r="E19" s="19"/>
      <c r="H19" s="23"/>
    </row>
    <row r="20" spans="1:9" ht="15" customHeight="1" x14ac:dyDescent="0.25">
      <c r="A20" s="20"/>
      <c r="B20" s="54"/>
      <c r="C20" s="20"/>
      <c r="D20" s="22"/>
      <c r="E20" s="20"/>
      <c r="H20" s="23"/>
    </row>
    <row r="21" spans="1:9" ht="15" customHeight="1" x14ac:dyDescent="0.25">
      <c r="A21" s="20"/>
      <c r="B21" s="30" t="s">
        <v>0</v>
      </c>
      <c r="C21" s="39" t="s">
        <v>11</v>
      </c>
      <c r="D21" s="25">
        <f>B23-SUM(D7:D19)</f>
        <v>57312.279999999984</v>
      </c>
      <c r="E21" s="20" t="s">
        <v>0</v>
      </c>
      <c r="H21" s="23"/>
    </row>
    <row r="22" spans="1:9" ht="15" customHeight="1" x14ac:dyDescent="0.25">
      <c r="A22" s="22"/>
      <c r="B22" s="21"/>
      <c r="C22" s="39"/>
      <c r="D22" s="22"/>
      <c r="E22" s="20"/>
      <c r="H22" s="23"/>
    </row>
    <row r="23" spans="1:9" ht="15" customHeight="1" x14ac:dyDescent="0.4">
      <c r="A23" s="20"/>
      <c r="B23" s="33">
        <f>SUM(B5:B21)</f>
        <v>117517.10999999999</v>
      </c>
      <c r="C23" s="39"/>
      <c r="D23" s="53">
        <f>SUM(D7:D21)</f>
        <v>117517.10999999999</v>
      </c>
      <c r="E23" s="20"/>
      <c r="F23" s="20" t="s">
        <v>0</v>
      </c>
      <c r="G23" s="21" t="s">
        <v>0</v>
      </c>
      <c r="H23" s="40" t="s">
        <v>0</v>
      </c>
      <c r="I23" s="11"/>
    </row>
    <row r="24" spans="1:9" ht="15" customHeight="1" x14ac:dyDescent="0.3">
      <c r="A24" s="20"/>
      <c r="B24" s="20"/>
      <c r="C24" s="20" t="s">
        <v>0</v>
      </c>
      <c r="D24" s="22" t="s">
        <v>0</v>
      </c>
      <c r="E24" s="19" t="s">
        <v>0</v>
      </c>
      <c r="F24" s="20"/>
      <c r="G24" s="20"/>
      <c r="H24" s="40"/>
      <c r="I24" s="11"/>
    </row>
    <row r="25" spans="1:9" ht="15" customHeight="1" x14ac:dyDescent="0.3">
      <c r="A25" s="20"/>
      <c r="B25" s="20"/>
      <c r="C25" s="20" t="s">
        <v>0</v>
      </c>
      <c r="D25" s="22" t="s">
        <v>0</v>
      </c>
      <c r="E25" s="20"/>
      <c r="F25" s="20"/>
      <c r="G25" s="20"/>
      <c r="H25" s="40"/>
      <c r="I25" s="11"/>
    </row>
    <row r="26" spans="1:9" ht="15" customHeight="1" x14ac:dyDescent="0.3">
      <c r="A26" s="20"/>
      <c r="B26" s="20"/>
      <c r="C26" s="20" t="s">
        <v>0</v>
      </c>
      <c r="D26" s="22" t="s">
        <v>0</v>
      </c>
      <c r="E26" s="19" t="s">
        <v>0</v>
      </c>
      <c r="F26" s="20"/>
      <c r="G26" s="20"/>
      <c r="H26" s="40"/>
      <c r="I26" s="11"/>
    </row>
    <row r="27" spans="1:9" ht="15" customHeight="1" x14ac:dyDescent="0.25">
      <c r="A27" s="20"/>
      <c r="B27" s="20"/>
      <c r="C27" s="20" t="s">
        <v>0</v>
      </c>
      <c r="D27" s="21" t="s">
        <v>0</v>
      </c>
      <c r="E27" s="19" t="s">
        <v>0</v>
      </c>
      <c r="F27" s="20"/>
      <c r="G27" s="20"/>
      <c r="H27" s="23"/>
    </row>
    <row r="28" spans="1:9" ht="15" customHeight="1" x14ac:dyDescent="0.2">
      <c r="A28" s="23"/>
    </row>
    <row r="29" spans="1:9" ht="15" customHeight="1" x14ac:dyDescent="0.25">
      <c r="A29" s="23"/>
      <c r="C29" s="21"/>
      <c r="D29" s="21"/>
    </row>
    <row r="30" spans="1:9" ht="15" customHeight="1" x14ac:dyDescent="0.25">
      <c r="A30" s="20" t="s">
        <v>0</v>
      </c>
      <c r="C30" s="21"/>
      <c r="D30" s="21"/>
    </row>
    <row r="31" spans="1:9" ht="15" customHeight="1" x14ac:dyDescent="0.4">
      <c r="A31" s="20"/>
      <c r="C31" s="21"/>
      <c r="D31" s="53"/>
    </row>
    <row r="32" spans="1:9" ht="15" customHeight="1" x14ac:dyDescent="0.25">
      <c r="A32" s="20"/>
    </row>
    <row r="33" spans="1:7" ht="15" customHeight="1" x14ac:dyDescent="0.3">
      <c r="E33" s="23"/>
      <c r="F33" s="11" t="s">
        <v>0</v>
      </c>
      <c r="G33" s="12" t="s">
        <v>0</v>
      </c>
    </row>
    <row r="34" spans="1:7" ht="15" customHeight="1" x14ac:dyDescent="0.3">
      <c r="E34" s="40" t="s">
        <v>0</v>
      </c>
      <c r="F34" s="11" t="s">
        <v>0</v>
      </c>
      <c r="G34" s="12" t="s">
        <v>0</v>
      </c>
    </row>
    <row r="35" spans="1:7" ht="15" customHeight="1" x14ac:dyDescent="0.25">
      <c r="A35" s="20"/>
      <c r="B35" s="20"/>
      <c r="C35" s="20"/>
      <c r="D35" s="22"/>
      <c r="E35" s="20"/>
      <c r="F35" s="20"/>
      <c r="G35" s="20"/>
    </row>
    <row r="36" spans="1:7" ht="15" customHeight="1" x14ac:dyDescent="0.25">
      <c r="A36" s="20"/>
      <c r="B36" s="20"/>
      <c r="C36" s="20"/>
      <c r="D36" s="22"/>
      <c r="E36" s="20"/>
      <c r="F36" s="20" t="s">
        <v>0</v>
      </c>
      <c r="G36" s="21" t="s">
        <v>0</v>
      </c>
    </row>
    <row r="37" spans="1:7" ht="15" customHeight="1" x14ac:dyDescent="0.25">
      <c r="A37" s="20"/>
      <c r="B37" s="20"/>
      <c r="C37" s="20"/>
      <c r="D37" s="22"/>
      <c r="E37" s="20"/>
      <c r="F37" s="20"/>
      <c r="G37" s="20"/>
    </row>
    <row r="38" spans="1:7" ht="15" customHeight="1" x14ac:dyDescent="0.4">
      <c r="A38" s="20"/>
      <c r="B38" s="20"/>
      <c r="C38" s="20"/>
      <c r="D38" s="63"/>
      <c r="E38" s="20"/>
      <c r="F38" s="20"/>
      <c r="G38" s="20"/>
    </row>
    <row r="39" spans="1:7" ht="15" customHeight="1" x14ac:dyDescent="0.25">
      <c r="A39" s="20"/>
      <c r="B39" s="20"/>
      <c r="C39" s="20"/>
      <c r="D39" s="22"/>
      <c r="E39" s="20"/>
      <c r="F39" s="20"/>
      <c r="G39" s="20"/>
    </row>
    <row r="40" spans="1:7" ht="15" customHeight="1" x14ac:dyDescent="0.4">
      <c r="A40" s="20"/>
      <c r="B40" s="20"/>
      <c r="C40" s="20"/>
      <c r="D40" s="53"/>
      <c r="E40" s="20"/>
      <c r="F40" s="20"/>
      <c r="G40" s="20"/>
    </row>
    <row r="41" spans="1:7" ht="15" customHeight="1" x14ac:dyDescent="0.25">
      <c r="A41" s="20"/>
      <c r="B41" s="20"/>
      <c r="C41" s="20"/>
      <c r="D41" s="22"/>
      <c r="E41" s="20"/>
      <c r="F41" s="20"/>
      <c r="G41" s="20"/>
    </row>
    <row r="42" spans="1:7" ht="15" customHeight="1" x14ac:dyDescent="0.25">
      <c r="A42" s="20"/>
      <c r="B42" s="20"/>
      <c r="C42" s="20"/>
      <c r="D42" s="22"/>
      <c r="E42" s="20"/>
      <c r="F42" s="20"/>
      <c r="G42" s="20"/>
    </row>
    <row r="43" spans="1:7" ht="15" customHeight="1" x14ac:dyDescent="0.4">
      <c r="A43" s="20"/>
      <c r="B43" s="20"/>
      <c r="C43" s="20"/>
      <c r="D43" s="63"/>
      <c r="E43" s="20"/>
      <c r="F43" s="20"/>
      <c r="G43" s="20"/>
    </row>
    <row r="44" spans="1:7" ht="15" customHeight="1" x14ac:dyDescent="0.4">
      <c r="A44" s="20"/>
      <c r="B44" s="20"/>
      <c r="C44" s="20"/>
      <c r="D44" s="53"/>
      <c r="E44" s="20"/>
      <c r="F44" s="20"/>
      <c r="G44" s="20"/>
    </row>
    <row r="45" spans="1:7" ht="15" customHeight="1" x14ac:dyDescent="0.25">
      <c r="A45" s="20"/>
      <c r="B45" s="20"/>
      <c r="C45" s="20"/>
      <c r="D45" s="22"/>
      <c r="E45" s="20"/>
      <c r="F45" s="20"/>
      <c r="G45" s="20"/>
    </row>
    <row r="46" spans="1:7" ht="15" customHeight="1" x14ac:dyDescent="0.25">
      <c r="A46" s="20"/>
      <c r="B46" s="20"/>
      <c r="C46" s="20"/>
      <c r="D46" s="22"/>
      <c r="E46" s="20"/>
      <c r="F46" s="20"/>
      <c r="G46" s="20"/>
    </row>
    <row r="47" spans="1:7" ht="15" x14ac:dyDescent="0.25">
      <c r="A47" s="20"/>
      <c r="B47" s="20"/>
      <c r="C47" s="20"/>
      <c r="D47" s="20"/>
      <c r="E47" s="20"/>
      <c r="F47" s="20"/>
      <c r="G47" s="20"/>
    </row>
    <row r="48" spans="1:7" ht="15" x14ac:dyDescent="0.25">
      <c r="A48" s="20"/>
      <c r="B48" s="20"/>
      <c r="C48" s="20"/>
      <c r="D48" s="20"/>
      <c r="E48" s="20"/>
      <c r="F48" s="20"/>
      <c r="G48" s="20"/>
    </row>
    <row r="49" spans="1:7" ht="15" x14ac:dyDescent="0.25">
      <c r="A49" s="20"/>
      <c r="B49" s="20"/>
      <c r="C49" s="20"/>
      <c r="D49" s="20"/>
      <c r="E49" s="20"/>
      <c r="F49" s="20"/>
      <c r="G49" s="20"/>
    </row>
  </sheetData>
  <conditionalFormatting sqref="D3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8740157480314965" right="0.78740157480314965" top="0.98425196850393704" bottom="0.98425196850393704" header="0.51181102362204722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F51"/>
  <sheetViews>
    <sheetView topLeftCell="A6" workbookViewId="0">
      <selection activeCell="F29" sqref="F29"/>
    </sheetView>
  </sheetViews>
  <sheetFormatPr defaultRowHeight="12.75" x14ac:dyDescent="0.2"/>
  <cols>
    <col min="1" max="1" width="6.28515625" customWidth="1"/>
    <col min="2" max="2" width="25.42578125" customWidth="1"/>
    <col min="3" max="3" width="18.5703125" customWidth="1"/>
    <col min="4" max="4" width="16.7109375" customWidth="1"/>
    <col min="5" max="5" width="11.85546875" bestFit="1" customWidth="1"/>
  </cols>
  <sheetData>
    <row r="4" spans="2:6" ht="20.25" x14ac:dyDescent="0.3">
      <c r="B4" s="41" t="s">
        <v>7</v>
      </c>
      <c r="C4" s="23"/>
      <c r="D4" s="23"/>
      <c r="E4" s="23"/>
      <c r="F4" s="23"/>
    </row>
    <row r="5" spans="2:6" x14ac:dyDescent="0.2">
      <c r="B5" s="23"/>
      <c r="C5" s="23"/>
      <c r="D5" s="23"/>
      <c r="E5" s="23"/>
      <c r="F5" s="23"/>
    </row>
    <row r="6" spans="2:6" x14ac:dyDescent="0.2">
      <c r="B6" s="23"/>
      <c r="C6" s="23"/>
      <c r="D6" s="23"/>
      <c r="E6" s="23"/>
      <c r="F6" s="23"/>
    </row>
    <row r="7" spans="2:6" ht="18" x14ac:dyDescent="0.25">
      <c r="B7" s="42" t="s">
        <v>36</v>
      </c>
      <c r="C7" s="23"/>
      <c r="D7" s="23"/>
      <c r="E7" s="23"/>
      <c r="F7" s="23"/>
    </row>
    <row r="8" spans="2:6" x14ac:dyDescent="0.2">
      <c r="B8" s="23"/>
      <c r="C8" s="23"/>
      <c r="D8" s="23"/>
      <c r="E8" s="23"/>
      <c r="F8" s="23"/>
    </row>
    <row r="9" spans="2:6" x14ac:dyDescent="0.2">
      <c r="B9" s="23"/>
      <c r="C9" s="23"/>
      <c r="D9" s="23"/>
      <c r="E9" s="23"/>
      <c r="F9" s="23"/>
    </row>
    <row r="10" spans="2:6" ht="15" x14ac:dyDescent="0.25">
      <c r="B10" s="48" t="s">
        <v>37</v>
      </c>
      <c r="C10" s="49"/>
      <c r="D10" s="49">
        <v>66000</v>
      </c>
      <c r="E10" s="23"/>
      <c r="F10" s="23"/>
    </row>
    <row r="11" spans="2:6" ht="15" x14ac:dyDescent="0.25">
      <c r="B11" s="48"/>
      <c r="C11" s="49"/>
      <c r="D11" s="49"/>
      <c r="E11" s="23"/>
      <c r="F11" s="23"/>
    </row>
    <row r="12" spans="2:6" ht="15" x14ac:dyDescent="0.25">
      <c r="B12" s="48"/>
      <c r="C12" s="49"/>
      <c r="D12" s="49"/>
      <c r="E12" s="23"/>
      <c r="F12" s="23"/>
    </row>
    <row r="13" spans="2:6" ht="15" x14ac:dyDescent="0.25">
      <c r="B13" s="48"/>
      <c r="C13" s="49"/>
      <c r="D13" s="50">
        <f>SUM(D10:D12)</f>
        <v>66000</v>
      </c>
      <c r="E13" s="23"/>
      <c r="F13" s="23"/>
    </row>
    <row r="14" spans="2:6" ht="15" x14ac:dyDescent="0.25">
      <c r="B14" s="48"/>
      <c r="C14" s="49"/>
      <c r="D14" s="49"/>
      <c r="E14" s="23"/>
      <c r="F14" s="23"/>
    </row>
    <row r="15" spans="2:6" ht="15" x14ac:dyDescent="0.25">
      <c r="B15" s="48" t="s">
        <v>3</v>
      </c>
      <c r="C15" s="49">
        <v>30000</v>
      </c>
      <c r="D15" s="49"/>
      <c r="E15" s="23"/>
      <c r="F15" s="23"/>
    </row>
    <row r="16" spans="2:6" ht="15" x14ac:dyDescent="0.25">
      <c r="B16" s="48"/>
      <c r="C16" s="49"/>
      <c r="D16" s="49"/>
      <c r="E16" s="23"/>
      <c r="F16" s="23"/>
    </row>
    <row r="17" spans="2:6" ht="15" x14ac:dyDescent="0.25">
      <c r="B17" s="48" t="s">
        <v>6</v>
      </c>
      <c r="C17" s="49">
        <v>8500</v>
      </c>
      <c r="D17" s="49"/>
      <c r="E17" s="23"/>
      <c r="F17" s="23"/>
    </row>
    <row r="18" spans="2:6" ht="15" x14ac:dyDescent="0.25">
      <c r="B18" s="48"/>
      <c r="C18" s="49"/>
      <c r="D18" s="49"/>
      <c r="E18" s="23"/>
      <c r="F18" s="23"/>
    </row>
    <row r="19" spans="2:6" ht="15" x14ac:dyDescent="0.25">
      <c r="B19" s="48" t="s">
        <v>38</v>
      </c>
      <c r="C19" s="49">
        <v>25000</v>
      </c>
      <c r="D19" s="49"/>
      <c r="E19" s="23"/>
      <c r="F19" s="23"/>
    </row>
    <row r="20" spans="2:6" ht="15" x14ac:dyDescent="0.25">
      <c r="B20" s="48"/>
      <c r="C20" s="51"/>
      <c r="D20" s="49"/>
      <c r="E20" s="23"/>
      <c r="F20" s="23"/>
    </row>
    <row r="21" spans="2:6" ht="15" x14ac:dyDescent="0.25">
      <c r="B21" s="48"/>
      <c r="C21" s="49"/>
      <c r="D21" s="49"/>
      <c r="E21" s="23"/>
      <c r="F21" s="23"/>
    </row>
    <row r="22" spans="2:6" ht="15" x14ac:dyDescent="0.25">
      <c r="B22" s="48"/>
      <c r="C22" s="49"/>
      <c r="D22" s="49">
        <f>SUM(C15:C19)</f>
        <v>63500</v>
      </c>
      <c r="E22" s="23"/>
      <c r="F22" s="23"/>
    </row>
    <row r="23" spans="2:6" ht="15" x14ac:dyDescent="0.25">
      <c r="B23" s="48"/>
      <c r="C23" s="49"/>
      <c r="D23" s="49"/>
      <c r="E23" s="23"/>
      <c r="F23" s="23"/>
    </row>
    <row r="24" spans="2:6" ht="15" x14ac:dyDescent="0.25">
      <c r="B24" s="48"/>
      <c r="C24" s="49"/>
      <c r="D24" s="49"/>
      <c r="E24" s="23"/>
      <c r="F24" s="23"/>
    </row>
    <row r="25" spans="2:6" ht="17.25" x14ac:dyDescent="0.4">
      <c r="B25" s="48" t="s">
        <v>10</v>
      </c>
      <c r="C25" s="49"/>
      <c r="D25" s="52">
        <f>SUM(D13-D22)</f>
        <v>2500</v>
      </c>
      <c r="E25" s="23"/>
      <c r="F25" s="23"/>
    </row>
    <row r="26" spans="2:6" ht="18" x14ac:dyDescent="0.4">
      <c r="B26" s="43"/>
      <c r="C26" s="44"/>
      <c r="D26" s="45"/>
      <c r="E26" s="23"/>
      <c r="F26" s="23"/>
    </row>
    <row r="27" spans="2:6" ht="15" x14ac:dyDescent="0.2">
      <c r="B27" s="15"/>
      <c r="C27" s="16"/>
      <c r="D27" s="16"/>
    </row>
    <row r="28" spans="2:6" ht="15" x14ac:dyDescent="0.2">
      <c r="B28" s="15"/>
      <c r="C28" s="16"/>
      <c r="D28" s="16"/>
    </row>
    <row r="29" spans="2:6" ht="15" x14ac:dyDescent="0.2">
      <c r="B29" s="15" t="s">
        <v>0</v>
      </c>
      <c r="C29" s="16"/>
      <c r="D29" s="16"/>
    </row>
    <row r="30" spans="2:6" ht="15" x14ac:dyDescent="0.2">
      <c r="B30" s="15"/>
      <c r="C30" s="16"/>
      <c r="D30" s="16"/>
    </row>
    <row r="31" spans="2:6" ht="15" x14ac:dyDescent="0.2">
      <c r="B31" s="15"/>
      <c r="C31" s="16"/>
      <c r="D31" s="16"/>
    </row>
    <row r="32" spans="2:6" ht="15" x14ac:dyDescent="0.2">
      <c r="B32" s="15"/>
      <c r="C32" s="16"/>
      <c r="D32" s="16"/>
    </row>
    <row r="33" spans="2:5" ht="15" x14ac:dyDescent="0.2">
      <c r="B33" s="15"/>
      <c r="C33" s="15"/>
      <c r="D33" s="15"/>
    </row>
    <row r="34" spans="2:5" ht="15.75" x14ac:dyDescent="0.25">
      <c r="B34" s="14"/>
      <c r="C34" s="14"/>
      <c r="D34" s="14"/>
    </row>
    <row r="35" spans="2:5" ht="15.75" x14ac:dyDescent="0.25">
      <c r="B35" s="14"/>
      <c r="C35" s="14"/>
      <c r="D35" s="14"/>
    </row>
    <row r="41" spans="2:5" x14ac:dyDescent="0.2">
      <c r="E41" s="4" t="s">
        <v>0</v>
      </c>
    </row>
    <row r="42" spans="2:5" x14ac:dyDescent="0.2">
      <c r="C42" s="4"/>
      <c r="D42" s="4"/>
      <c r="E42" s="4"/>
    </row>
    <row r="43" spans="2:5" x14ac:dyDescent="0.2">
      <c r="B43" s="4"/>
      <c r="C43" s="4"/>
      <c r="D43" s="4"/>
      <c r="E43" s="4"/>
    </row>
    <row r="44" spans="2:5" x14ac:dyDescent="0.2">
      <c r="C44" s="66"/>
      <c r="D44" s="4"/>
      <c r="E44" s="4"/>
    </row>
    <row r="45" spans="2:5" x14ac:dyDescent="0.2">
      <c r="C45" s="66"/>
      <c r="D45" s="4"/>
      <c r="E45" s="4"/>
    </row>
    <row r="46" spans="2:5" x14ac:dyDescent="0.2">
      <c r="B46" s="4"/>
      <c r="C46" s="69"/>
      <c r="D46" s="4"/>
      <c r="E46" s="4"/>
    </row>
    <row r="47" spans="2:5" x14ac:dyDescent="0.2">
      <c r="B47" s="4"/>
      <c r="C47" s="66"/>
      <c r="D47" s="70"/>
      <c r="E47" s="66"/>
    </row>
    <row r="48" spans="2:5" x14ac:dyDescent="0.2">
      <c r="B48" s="4" t="s">
        <v>0</v>
      </c>
      <c r="C48" s="69" t="s">
        <v>0</v>
      </c>
      <c r="D48" s="4" t="s">
        <v>0</v>
      </c>
      <c r="E48" s="4" t="s">
        <v>0</v>
      </c>
    </row>
    <row r="49" spans="2:5" x14ac:dyDescent="0.2">
      <c r="B49" s="4" t="s">
        <v>0</v>
      </c>
      <c r="C49" s="69" t="s">
        <v>0</v>
      </c>
      <c r="D49" s="4" t="s">
        <v>0</v>
      </c>
      <c r="E49" s="4" t="s">
        <v>0</v>
      </c>
    </row>
    <row r="50" spans="2:5" x14ac:dyDescent="0.2">
      <c r="B50" s="4" t="s">
        <v>0</v>
      </c>
      <c r="C50" s="69" t="s">
        <v>0</v>
      </c>
      <c r="D50" s="4" t="s">
        <v>0</v>
      </c>
      <c r="E50" s="4" t="s">
        <v>0</v>
      </c>
    </row>
    <row r="51" spans="2:5" x14ac:dyDescent="0.2">
      <c r="E51" s="4" t="s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82148-804F-4B50-978A-B3D372DE8FBA}">
  <dimension ref="B2:D21"/>
  <sheetViews>
    <sheetView workbookViewId="0">
      <selection activeCell="F16" sqref="F16"/>
    </sheetView>
  </sheetViews>
  <sheetFormatPr defaultRowHeight="12.75" x14ac:dyDescent="0.2"/>
  <cols>
    <col min="1" max="1" width="6.140625" customWidth="1"/>
    <col min="2" max="2" width="10" customWidth="1"/>
    <col min="3" max="3" width="25" customWidth="1"/>
    <col min="4" max="4" width="16.140625" customWidth="1"/>
  </cols>
  <sheetData>
    <row r="2" spans="2:4" x14ac:dyDescent="0.2">
      <c r="B2" s="4" t="s">
        <v>0</v>
      </c>
      <c r="C2" t="str">
        <f>[1]Blad1!B2</f>
        <v xml:space="preserve">Belansposten van de giften </v>
      </c>
      <c r="D2" t="str">
        <f>[1]Blad1!C2</f>
        <v>tot en met 2025</v>
      </c>
    </row>
    <row r="4" spans="2:4" x14ac:dyDescent="0.2">
      <c r="B4" s="75">
        <v>45587</v>
      </c>
      <c r="C4" t="str">
        <f>[1]Blad1!B4</f>
        <v>Dorpshuis Ansen</v>
      </c>
      <c r="D4" s="66">
        <f>[1]Blad1!C4</f>
        <v>2500</v>
      </c>
    </row>
    <row r="5" spans="2:4" x14ac:dyDescent="0.2">
      <c r="B5" s="75">
        <v>45587</v>
      </c>
      <c r="C5" t="str">
        <f>[1]Blad1!B5</f>
        <v>Dorpshuis Echten</v>
      </c>
      <c r="D5" s="66">
        <f>[1]Blad1!C5</f>
        <v>5000</v>
      </c>
    </row>
    <row r="6" spans="2:4" x14ac:dyDescent="0.2">
      <c r="B6" s="4"/>
      <c r="D6" s="66"/>
    </row>
    <row r="7" spans="2:4" x14ac:dyDescent="0.2">
      <c r="B7" s="75">
        <v>45727</v>
      </c>
      <c r="C7" t="str">
        <f>[1]Blad1!B7</f>
        <v>Ondernemend Ruinen geluid</v>
      </c>
      <c r="D7" s="66">
        <f>[1]Blad1!C7</f>
        <v>5000</v>
      </c>
    </row>
    <row r="8" spans="2:4" x14ac:dyDescent="0.2">
      <c r="B8" s="75">
        <v>45558</v>
      </c>
      <c r="C8" t="str">
        <f>[1]Blad1!B8</f>
        <v>Ontmoetingscentrum Pesse</v>
      </c>
      <c r="D8" s="66">
        <f>[1]Blad1!C8</f>
        <v>6000</v>
      </c>
    </row>
    <row r="9" spans="2:4" x14ac:dyDescent="0.2">
      <c r="B9" s="75">
        <v>46001</v>
      </c>
      <c r="C9" t="str">
        <f>[1]Blad1!B9</f>
        <v>Ruitervereniging Ruinen</v>
      </c>
      <c r="D9" s="66">
        <f>[1]Blad1!C9</f>
        <v>4500</v>
      </c>
    </row>
    <row r="10" spans="2:4" x14ac:dyDescent="0.2">
      <c r="B10" s="75">
        <v>46001</v>
      </c>
      <c r="C10" t="str">
        <f>[1]Blad1!B10</f>
        <v>Dorpshuis Ruinen</v>
      </c>
      <c r="D10" s="66">
        <f>[1]Blad1!C10</f>
        <v>814.75</v>
      </c>
    </row>
    <row r="11" spans="2:4" ht="15" x14ac:dyDescent="0.35">
      <c r="B11" s="75">
        <v>46001</v>
      </c>
      <c r="C11" t="str">
        <f>[1]Blad1!B11</f>
        <v>Bridgeclub Bastogne Troef</v>
      </c>
      <c r="D11" s="73">
        <f>[1]Blad1!C11</f>
        <v>330</v>
      </c>
    </row>
    <row r="12" spans="2:4" x14ac:dyDescent="0.2">
      <c r="B12" s="4" t="s">
        <v>0</v>
      </c>
      <c r="C12" t="s">
        <v>0</v>
      </c>
      <c r="D12" s="66"/>
    </row>
    <row r="13" spans="2:4" x14ac:dyDescent="0.2">
      <c r="B13" s="75">
        <v>46022</v>
      </c>
      <c r="C13" t="s">
        <v>46</v>
      </c>
      <c r="D13" s="76">
        <v>112.88</v>
      </c>
    </row>
    <row r="14" spans="2:4" x14ac:dyDescent="0.2">
      <c r="C14" t="s">
        <v>0</v>
      </c>
      <c r="D14" s="66" t="s">
        <v>0</v>
      </c>
    </row>
    <row r="15" spans="2:4" ht="15" x14ac:dyDescent="0.35">
      <c r="B15" t="s">
        <v>0</v>
      </c>
      <c r="C15" t="s">
        <v>0</v>
      </c>
      <c r="D15" s="74">
        <f>SUM(D4:D13)</f>
        <v>24257.63</v>
      </c>
    </row>
    <row r="16" spans="2:4" x14ac:dyDescent="0.2">
      <c r="B16" t="s">
        <v>0</v>
      </c>
      <c r="C16" t="s">
        <v>0</v>
      </c>
      <c r="D16" s="66" t="s">
        <v>0</v>
      </c>
    </row>
    <row r="17" spans="2:4" x14ac:dyDescent="0.2">
      <c r="B17" t="s">
        <v>0</v>
      </c>
      <c r="C17" t="s">
        <v>0</v>
      </c>
      <c r="D17" s="66" t="s">
        <v>0</v>
      </c>
    </row>
    <row r="18" spans="2:4" x14ac:dyDescent="0.2">
      <c r="B18" t="s">
        <v>0</v>
      </c>
      <c r="C18" t="s">
        <v>0</v>
      </c>
      <c r="D18" t="s">
        <v>0</v>
      </c>
    </row>
    <row r="19" spans="2:4" x14ac:dyDescent="0.2">
      <c r="B19" t="s">
        <v>0</v>
      </c>
      <c r="C19" t="s">
        <v>0</v>
      </c>
      <c r="D19" t="s">
        <v>0</v>
      </c>
    </row>
    <row r="20" spans="2:4" x14ac:dyDescent="0.2">
      <c r="B20" t="s">
        <v>0</v>
      </c>
      <c r="C20" t="s">
        <v>0</v>
      </c>
      <c r="D20" t="s">
        <v>0</v>
      </c>
    </row>
    <row r="21" spans="2:4" x14ac:dyDescent="0.2">
      <c r="D21" t="s"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0A35B-B4D8-4F83-8FBB-5E0886A28714}">
  <dimension ref="B3:E22"/>
  <sheetViews>
    <sheetView workbookViewId="0">
      <selection activeCell="E20" sqref="E20"/>
    </sheetView>
  </sheetViews>
  <sheetFormatPr defaultRowHeight="12.75" x14ac:dyDescent="0.2"/>
  <cols>
    <col min="2" max="2" width="18.42578125" customWidth="1"/>
    <col min="3" max="3" width="11.85546875" bestFit="1" customWidth="1"/>
    <col min="5" max="5" width="11.85546875" bestFit="1" customWidth="1"/>
  </cols>
  <sheetData>
    <row r="3" spans="2:5" x14ac:dyDescent="0.2">
      <c r="B3" t="s">
        <v>27</v>
      </c>
      <c r="C3" s="66"/>
    </row>
    <row r="4" spans="2:5" x14ac:dyDescent="0.2">
      <c r="C4" s="66"/>
    </row>
    <row r="5" spans="2:5" x14ac:dyDescent="0.2">
      <c r="B5" t="s">
        <v>28</v>
      </c>
      <c r="C5" s="66">
        <v>12800</v>
      </c>
    </row>
    <row r="6" spans="2:5" x14ac:dyDescent="0.2">
      <c r="B6" s="4" t="s">
        <v>3</v>
      </c>
      <c r="C6" s="68">
        <v>27600</v>
      </c>
    </row>
    <row r="7" spans="2:5" x14ac:dyDescent="0.2">
      <c r="C7" s="66"/>
    </row>
    <row r="8" spans="2:5" x14ac:dyDescent="0.2">
      <c r="C8" s="66">
        <f>C5+C6</f>
        <v>40400</v>
      </c>
      <c r="D8" s="67">
        <v>0.9</v>
      </c>
      <c r="E8" s="68">
        <v>36360</v>
      </c>
    </row>
    <row r="9" spans="2:5" x14ac:dyDescent="0.2">
      <c r="C9" s="66"/>
    </row>
    <row r="10" spans="2:5" x14ac:dyDescent="0.2">
      <c r="C10" s="66"/>
    </row>
    <row r="11" spans="2:5" x14ac:dyDescent="0.2">
      <c r="C11" s="66"/>
    </row>
    <row r="12" spans="2:5" x14ac:dyDescent="0.2">
      <c r="C12" s="66"/>
    </row>
    <row r="13" spans="2:5" x14ac:dyDescent="0.2">
      <c r="C13" s="66"/>
    </row>
    <row r="14" spans="2:5" x14ac:dyDescent="0.2">
      <c r="C14" s="66"/>
    </row>
    <row r="15" spans="2:5" x14ac:dyDescent="0.2">
      <c r="C15" s="66"/>
    </row>
    <row r="16" spans="2:5" x14ac:dyDescent="0.2">
      <c r="C16" s="66"/>
    </row>
    <row r="17" spans="3:3" x14ac:dyDescent="0.2">
      <c r="C17" s="66"/>
    </row>
    <row r="18" spans="3:3" x14ac:dyDescent="0.2">
      <c r="C18" s="66"/>
    </row>
    <row r="19" spans="3:3" x14ac:dyDescent="0.2">
      <c r="C19" s="66"/>
    </row>
    <row r="20" spans="3:3" x14ac:dyDescent="0.2">
      <c r="C20" s="66"/>
    </row>
    <row r="21" spans="3:3" x14ac:dyDescent="0.2">
      <c r="C21" s="66"/>
    </row>
    <row r="22" spans="3:3" x14ac:dyDescent="0.2">
      <c r="C22" s="6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activa</vt:lpstr>
      <vt:lpstr>passiva</vt:lpstr>
      <vt:lpstr>Exploitatie</vt:lpstr>
      <vt:lpstr>Begroting 2025</vt:lpstr>
      <vt:lpstr>Crediteuren</vt:lpstr>
      <vt:lpstr>Eisen ANBI</vt:lpstr>
    </vt:vector>
  </TitlesOfParts>
  <Company>Johan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den Berg</dc:creator>
  <cp:lastModifiedBy>J van den Berg</cp:lastModifiedBy>
  <cp:lastPrinted>2026-02-28T13:28:50Z</cp:lastPrinted>
  <dcterms:created xsi:type="dcterms:W3CDTF">2001-07-11T18:56:09Z</dcterms:created>
  <dcterms:modified xsi:type="dcterms:W3CDTF">2026-04-21T10:07:34Z</dcterms:modified>
</cp:coreProperties>
</file>