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offos-my.sharepoint.com/personal/info_dinance_nl/Documents/Zakelijk/Stichting THANS/2023/"/>
    </mc:Choice>
  </mc:AlternateContent>
  <xr:revisionPtr revIDLastSave="0" documentId="8_{90E7EE4A-478C-441E-86D3-ED1E4CE29A73}" xr6:coauthVersionLast="47" xr6:coauthVersionMax="47" xr10:uidLastSave="{00000000-0000-0000-0000-000000000000}"/>
  <bookViews>
    <workbookView xWindow="-120" yWindow="-120" windowWidth="29040" windowHeight="15840" xr2:uid="{49C1519A-142F-414A-AF59-E2FE07D12A8F}"/>
  </bookViews>
  <sheets>
    <sheet name="Blad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1" l="1"/>
  <c r="E35" i="1"/>
  <c r="B32" i="1" s="1"/>
  <c r="B33" i="1"/>
  <c r="C27" i="1"/>
  <c r="E17" i="1"/>
  <c r="E20" i="1" s="1"/>
  <c r="B16" i="1"/>
  <c r="B15" i="1"/>
  <c r="B14" i="1"/>
  <c r="B13" i="1"/>
  <c r="C8" i="1"/>
  <c r="C9" i="1" s="1"/>
  <c r="C7" i="1"/>
  <c r="C35" i="1" l="1"/>
  <c r="C42" i="1" s="1"/>
  <c r="C17" i="1"/>
  <c r="C20" i="1" s="1"/>
  <c r="E42" i="1"/>
</calcChain>
</file>

<file path=xl/sharedStrings.xml><?xml version="1.0" encoding="utf-8"?>
<sst xmlns="http://schemas.openxmlformats.org/spreadsheetml/2006/main" count="24" uniqueCount="24">
  <si>
    <t>Jaarrekening 2023 Stichting Thans ( opgericht 26-04-2011 )</t>
  </si>
  <si>
    <t>Exploitatierekening 2023</t>
  </si>
  <si>
    <t>Exploitatierekening 2022</t>
  </si>
  <si>
    <t>Ontvangsten</t>
  </si>
  <si>
    <t>Giften ontvangen</t>
  </si>
  <si>
    <t>Subsidie Gemeente Ridderkerk</t>
  </si>
  <si>
    <t>Totaal opbrengsten</t>
  </si>
  <si>
    <t>Uitgaven</t>
  </si>
  <si>
    <t>Giften uitgegeven</t>
  </si>
  <si>
    <t>Ara Musica</t>
  </si>
  <si>
    <t>Kosten concert</t>
  </si>
  <si>
    <t>Bankkosten</t>
  </si>
  <si>
    <t>Exploitatiesaldo 2023/2022</t>
  </si>
  <si>
    <t xml:space="preserve">                Balans per 31-12-2023</t>
  </si>
  <si>
    <t xml:space="preserve">                Balans per 31-12-2022</t>
  </si>
  <si>
    <t>ACTIVA</t>
  </si>
  <si>
    <t>Bankrekeningen</t>
  </si>
  <si>
    <t>PASSIVA</t>
  </si>
  <si>
    <t>Eigen vermogen</t>
  </si>
  <si>
    <t xml:space="preserve">Vermogen </t>
  </si>
  <si>
    <t>Mutatie: exploitatiesaldo</t>
  </si>
  <si>
    <t>Vrij besteedbaar vermogen</t>
  </si>
  <si>
    <t>Bestemmingsreserve</t>
  </si>
  <si>
    <t>Schulden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</si>
</sst>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0" xfId="0" applyFont="1"/>
    <xf numFmtId="0" fontId="3" fillId="0" borderId="0" xfId="0" applyFont="1"/>
    <xf numFmtId="3" fontId="0" fillId="0" borderId="0" xfId="0" applyNumberFormat="1"/>
    <xf numFmtId="3" fontId="0" fillId="0" borderId="1" xfId="0" applyNumberFormat="1" applyBorder="1"/>
    <xf numFmtId="3" fontId="3" fillId="0" borderId="0" xfId="0" applyNumberFormat="1" applyFont="1"/>
    <xf numFmtId="3" fontId="0" fillId="0" borderId="2" xfId="0" applyNumberFormat="1" applyBorder="1"/>
    <xf numFmtId="3" fontId="2" fillId="0" borderId="0" xfId="0" applyNumberFormat="1" applyFont="1"/>
    <xf numFmtId="0" fontId="1" fillId="0" borderId="0" xfId="0" applyFont="1"/>
    <xf numFmtId="3" fontId="1" fillId="0" borderId="0" xfId="0" applyNumberFormat="1" applyFont="1"/>
    <xf numFmtId="3" fontId="0" fillId="0" borderId="3" xfId="0" applyNumberForma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atab\Documents\Dinance%20Emborion\Thans\Jaarrekening%202023\Mutaties%202023%20%20Thans%20Jaarcijfers.xlsx" TargetMode="External"/><Relationship Id="rId1" Type="http://schemas.openxmlformats.org/officeDocument/2006/relationships/externalLinkPath" Target="file:///C:\Users\datab\Documents\Dinance%20Emborion\Thans\Jaarrekening%202023\Mutaties%202023%20%20Thans%20Jaarcijfe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arr 2023"/>
      <sheetName val="Koba 2023"/>
      <sheetName val="Jaarr 2022"/>
      <sheetName val="Mutaties 2023 bank"/>
      <sheetName val="Mutaties 2023 concert"/>
      <sheetName val="Jaarr 2021"/>
    </sheetNames>
    <sheetDataSet>
      <sheetData sheetId="0"/>
      <sheetData sheetId="1">
        <row r="6">
          <cell r="J6">
            <v>21543.040000000001</v>
          </cell>
        </row>
        <row r="7">
          <cell r="J7">
            <v>33936.239999999991</v>
          </cell>
        </row>
        <row r="13">
          <cell r="K13">
            <v>70000</v>
          </cell>
        </row>
        <row r="15">
          <cell r="H15">
            <v>157.57</v>
          </cell>
        </row>
        <row r="16">
          <cell r="F16">
            <v>38352.06</v>
          </cell>
        </row>
        <row r="18">
          <cell r="H18">
            <v>43539.5</v>
          </cell>
        </row>
        <row r="19">
          <cell r="H19">
            <v>22712.5</v>
          </cell>
        </row>
        <row r="22">
          <cell r="I22">
            <v>55500</v>
          </cell>
        </row>
        <row r="23">
          <cell r="I23">
            <v>34541.29</v>
          </cell>
        </row>
        <row r="24">
          <cell r="I24">
            <v>15000</v>
          </cell>
        </row>
        <row r="30">
          <cell r="J30">
            <v>279.65999999998894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4A7F3-238D-4278-BE16-31E6A5A2818C}">
  <dimension ref="A1:E46"/>
  <sheetViews>
    <sheetView tabSelected="1" workbookViewId="0">
      <selection activeCell="E42" sqref="E42"/>
    </sheetView>
  </sheetViews>
  <sheetFormatPr defaultRowHeight="15" x14ac:dyDescent="0.25"/>
  <cols>
    <col min="1" max="1" width="27.140625" customWidth="1"/>
    <col min="2" max="2" width="15.42578125" customWidth="1"/>
    <col min="3" max="3" width="13.7109375" customWidth="1"/>
    <col min="4" max="4" width="13.28515625" customWidth="1"/>
    <col min="5" max="5" width="13.5703125" customWidth="1"/>
  </cols>
  <sheetData>
    <row r="1" spans="1:5" x14ac:dyDescent="0.25">
      <c r="A1" s="1" t="s">
        <v>0</v>
      </c>
      <c r="B1" s="2"/>
      <c r="C1" s="1"/>
      <c r="D1" s="1"/>
      <c r="E1" s="1"/>
    </row>
    <row r="3" spans="1:5" x14ac:dyDescent="0.25">
      <c r="B3" s="3" t="s">
        <v>1</v>
      </c>
      <c r="D3" s="3" t="s">
        <v>2</v>
      </c>
    </row>
    <row r="5" spans="1:5" x14ac:dyDescent="0.25">
      <c r="A5" s="4" t="s">
        <v>3</v>
      </c>
      <c r="C5" s="4"/>
      <c r="E5" s="4"/>
    </row>
    <row r="7" spans="1:5" x14ac:dyDescent="0.25">
      <c r="A7" t="s">
        <v>4</v>
      </c>
      <c r="B7" s="5"/>
      <c r="C7" s="5">
        <f>'[1]Koba 2023'!I22+'[1]Koba 2023'!I23</f>
        <v>90041.290000000008</v>
      </c>
      <c r="D7" s="5"/>
      <c r="E7" s="5">
        <v>30000</v>
      </c>
    </row>
    <row r="8" spans="1:5" x14ac:dyDescent="0.25">
      <c r="A8" t="s">
        <v>5</v>
      </c>
      <c r="B8" s="5"/>
      <c r="C8" s="6">
        <f>'[1]Koba 2023'!I24</f>
        <v>15000</v>
      </c>
      <c r="D8" s="5"/>
      <c r="E8" s="5"/>
    </row>
    <row r="9" spans="1:5" x14ac:dyDescent="0.25">
      <c r="A9" t="s">
        <v>6</v>
      </c>
      <c r="B9" s="5"/>
      <c r="C9" s="5">
        <f>C7+C8</f>
        <v>105041.29000000001</v>
      </c>
      <c r="D9" s="5"/>
      <c r="E9" s="5"/>
    </row>
    <row r="10" spans="1:5" x14ac:dyDescent="0.25">
      <c r="B10" s="5"/>
      <c r="C10" s="5"/>
      <c r="D10" s="5"/>
      <c r="E10" s="5"/>
    </row>
    <row r="11" spans="1:5" x14ac:dyDescent="0.25">
      <c r="A11" s="4" t="s">
        <v>7</v>
      </c>
      <c r="B11" s="5"/>
      <c r="C11" s="7"/>
      <c r="D11" s="5"/>
      <c r="E11" s="7"/>
    </row>
    <row r="12" spans="1:5" x14ac:dyDescent="0.25">
      <c r="B12" s="5"/>
      <c r="C12" s="5"/>
      <c r="D12" s="5"/>
      <c r="E12" s="5"/>
    </row>
    <row r="13" spans="1:5" x14ac:dyDescent="0.25">
      <c r="A13" t="s">
        <v>8</v>
      </c>
      <c r="B13" s="5">
        <f>'[1]Koba 2023'!H18</f>
        <v>43539.5</v>
      </c>
      <c r="C13" s="5"/>
      <c r="D13" s="5">
        <v>52985</v>
      </c>
      <c r="E13" s="5"/>
    </row>
    <row r="14" spans="1:5" x14ac:dyDescent="0.25">
      <c r="A14" t="s">
        <v>9</v>
      </c>
      <c r="B14" s="5">
        <f>'[1]Koba 2023'!H19</f>
        <v>22712.5</v>
      </c>
      <c r="C14" s="5"/>
      <c r="D14" s="5"/>
      <c r="E14" s="5"/>
    </row>
    <row r="15" spans="1:5" x14ac:dyDescent="0.25">
      <c r="A15" t="s">
        <v>10</v>
      </c>
      <c r="B15" s="5">
        <f>'[1]Koba 2023'!F16</f>
        <v>38352.06</v>
      </c>
      <c r="C15" s="5"/>
      <c r="D15" s="5"/>
      <c r="E15" s="5"/>
    </row>
    <row r="16" spans="1:5" x14ac:dyDescent="0.25">
      <c r="A16" t="s">
        <v>11</v>
      </c>
      <c r="B16" s="6">
        <f>'[1]Koba 2023'!H15</f>
        <v>157.57</v>
      </c>
      <c r="C16" s="5"/>
      <c r="D16" s="6">
        <v>466</v>
      </c>
      <c r="E16" s="5"/>
    </row>
    <row r="17" spans="1:5" x14ac:dyDescent="0.25">
      <c r="B17" s="5"/>
      <c r="C17" s="5">
        <f>B13+B15+B16+B14</f>
        <v>104761.63</v>
      </c>
      <c r="D17" s="5"/>
      <c r="E17" s="5">
        <f>D13+D15+D16</f>
        <v>53451</v>
      </c>
    </row>
    <row r="18" spans="1:5" x14ac:dyDescent="0.25">
      <c r="B18" s="5"/>
      <c r="C18" s="6"/>
      <c r="D18" s="5"/>
      <c r="E18" s="6"/>
    </row>
    <row r="19" spans="1:5" x14ac:dyDescent="0.25">
      <c r="B19" s="5"/>
      <c r="C19" s="5"/>
      <c r="D19" s="5"/>
      <c r="E19" s="5"/>
    </row>
    <row r="20" spans="1:5" ht="15.75" thickBot="1" x14ac:dyDescent="0.3">
      <c r="A20" t="s">
        <v>12</v>
      </c>
      <c r="B20" s="5"/>
      <c r="C20" s="8">
        <f>C9-C17</f>
        <v>279.66000000000349</v>
      </c>
      <c r="D20" s="5"/>
      <c r="E20" s="8">
        <f>E7-E17</f>
        <v>-23451</v>
      </c>
    </row>
    <row r="21" spans="1:5" ht="15.75" thickTop="1" x14ac:dyDescent="0.25">
      <c r="B21" s="5"/>
      <c r="C21" s="5"/>
      <c r="D21" s="5"/>
      <c r="E21" s="5"/>
    </row>
    <row r="22" spans="1:5" x14ac:dyDescent="0.25">
      <c r="B22" s="5"/>
      <c r="C22" s="5"/>
      <c r="D22" s="5"/>
      <c r="E22" s="5"/>
    </row>
    <row r="23" spans="1:5" x14ac:dyDescent="0.25">
      <c r="A23" s="4"/>
      <c r="B23" s="9" t="s">
        <v>13</v>
      </c>
      <c r="C23" s="9"/>
      <c r="D23" s="9" t="s">
        <v>14</v>
      </c>
      <c r="E23" s="9"/>
    </row>
    <row r="24" spans="1:5" x14ac:dyDescent="0.25">
      <c r="B24" s="5"/>
      <c r="C24" s="5"/>
      <c r="D24" s="5"/>
      <c r="E24" s="5"/>
    </row>
    <row r="25" spans="1:5" x14ac:dyDescent="0.25">
      <c r="A25" s="3" t="s">
        <v>15</v>
      </c>
      <c r="B25" s="5"/>
      <c r="C25" s="9"/>
      <c r="D25" s="5"/>
      <c r="E25" s="9"/>
    </row>
    <row r="26" spans="1:5" x14ac:dyDescent="0.25">
      <c r="B26" s="5"/>
      <c r="C26" s="5"/>
      <c r="D26" s="5"/>
      <c r="E26" s="5"/>
    </row>
    <row r="27" spans="1:5" ht="15.75" thickBot="1" x14ac:dyDescent="0.3">
      <c r="A27" t="s">
        <v>16</v>
      </c>
      <c r="B27" s="5"/>
      <c r="C27" s="8">
        <f>'[1]Koba 2023'!J6+'[1]Koba 2023'!J7+1</f>
        <v>55480.279999999992</v>
      </c>
      <c r="D27" s="5"/>
      <c r="E27" s="8">
        <v>10200</v>
      </c>
    </row>
    <row r="28" spans="1:5" ht="15.75" thickTop="1" x14ac:dyDescent="0.25">
      <c r="B28" s="5"/>
      <c r="C28" s="5"/>
      <c r="D28" s="5"/>
      <c r="E28" s="5"/>
    </row>
    <row r="29" spans="1:5" x14ac:dyDescent="0.25">
      <c r="A29" s="3" t="s">
        <v>17</v>
      </c>
      <c r="B29" s="5"/>
      <c r="C29" s="9"/>
      <c r="D29" s="5"/>
      <c r="E29" s="9"/>
    </row>
    <row r="30" spans="1:5" x14ac:dyDescent="0.25">
      <c r="B30" s="5"/>
      <c r="C30" s="5"/>
      <c r="D30" s="5"/>
      <c r="E30" s="5"/>
    </row>
    <row r="31" spans="1:5" x14ac:dyDescent="0.25">
      <c r="A31" s="10" t="s">
        <v>18</v>
      </c>
      <c r="B31" s="5"/>
      <c r="C31" s="11"/>
      <c r="D31" s="5"/>
      <c r="E31" s="11"/>
    </row>
    <row r="32" spans="1:5" x14ac:dyDescent="0.25">
      <c r="A32" t="s">
        <v>19</v>
      </c>
      <c r="B32" s="5">
        <f>E35</f>
        <v>-14800</v>
      </c>
      <c r="C32" s="5"/>
      <c r="D32" s="5">
        <v>8651</v>
      </c>
      <c r="E32" s="5"/>
    </row>
    <row r="33" spans="1:5" x14ac:dyDescent="0.25">
      <c r="A33" t="s">
        <v>20</v>
      </c>
      <c r="B33" s="6">
        <f>'[1]Koba 2023'!J30</f>
        <v>279.65999999998894</v>
      </c>
      <c r="C33" s="5"/>
      <c r="D33" s="6">
        <v>-23451</v>
      </c>
      <c r="E33" s="5"/>
    </row>
    <row r="34" spans="1:5" x14ac:dyDescent="0.25">
      <c r="B34" s="5"/>
      <c r="C34" s="5"/>
      <c r="D34" s="5"/>
      <c r="E34" s="5"/>
    </row>
    <row r="35" spans="1:5" x14ac:dyDescent="0.25">
      <c r="A35" t="s">
        <v>21</v>
      </c>
      <c r="B35" s="5"/>
      <c r="C35" s="5">
        <f>B32+B33</f>
        <v>-14520.340000000011</v>
      </c>
      <c r="D35" s="5"/>
      <c r="E35" s="5">
        <f>D32+D33</f>
        <v>-14800</v>
      </c>
    </row>
    <row r="36" spans="1:5" x14ac:dyDescent="0.25">
      <c r="B36" s="5"/>
      <c r="C36" s="5"/>
      <c r="D36" s="5"/>
      <c r="E36" s="5"/>
    </row>
    <row r="37" spans="1:5" x14ac:dyDescent="0.25">
      <c r="A37" s="10" t="s">
        <v>22</v>
      </c>
      <c r="B37" s="5"/>
      <c r="C37" s="5">
        <v>0</v>
      </c>
      <c r="D37" s="5"/>
      <c r="E37" s="5">
        <v>0</v>
      </c>
    </row>
    <row r="38" spans="1:5" x14ac:dyDescent="0.25">
      <c r="B38" s="5"/>
      <c r="C38" s="5"/>
      <c r="D38" s="5"/>
      <c r="E38" s="5"/>
    </row>
    <row r="39" spans="1:5" x14ac:dyDescent="0.25">
      <c r="A39" s="10" t="s">
        <v>23</v>
      </c>
      <c r="B39" s="5"/>
      <c r="C39" s="5">
        <f>'[1]Koba 2023'!K13</f>
        <v>70000</v>
      </c>
      <c r="D39" s="5"/>
      <c r="E39" s="5">
        <v>25000</v>
      </c>
    </row>
    <row r="40" spans="1:5" x14ac:dyDescent="0.25">
      <c r="B40" s="5"/>
      <c r="C40" s="5"/>
      <c r="D40" s="5"/>
      <c r="E40" s="5"/>
    </row>
    <row r="41" spans="1:5" x14ac:dyDescent="0.25">
      <c r="B41" s="5"/>
      <c r="C41" s="5"/>
      <c r="D41" s="5"/>
      <c r="E41" s="5"/>
    </row>
    <row r="42" spans="1:5" ht="15.75" thickBot="1" x14ac:dyDescent="0.3">
      <c r="B42" s="5"/>
      <c r="C42" s="12">
        <f>C35+C39+C37</f>
        <v>55479.659999999989</v>
      </c>
      <c r="D42" s="5"/>
      <c r="E42" s="12">
        <f>E35+E39+E37</f>
        <v>10200</v>
      </c>
    </row>
    <row r="43" spans="1:5" ht="15.75" thickTop="1" x14ac:dyDescent="0.25">
      <c r="B43" s="5"/>
      <c r="C43" s="5"/>
      <c r="D43" s="5"/>
      <c r="E43" s="5"/>
    </row>
    <row r="44" spans="1:5" x14ac:dyDescent="0.25">
      <c r="B44" s="5"/>
      <c r="C44" s="5"/>
      <c r="D44" s="5"/>
      <c r="E44" s="5"/>
    </row>
    <row r="45" spans="1:5" x14ac:dyDescent="0.25">
      <c r="B45" s="5"/>
      <c r="C45" s="5"/>
      <c r="D45" s="5"/>
      <c r="E45" s="5"/>
    </row>
    <row r="46" spans="1:5" x14ac:dyDescent="0.25">
      <c r="B46" s="5"/>
      <c r="C46" s="5"/>
      <c r="D46" s="5"/>
      <c r="E46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FdeJong</dc:creator>
  <cp:lastModifiedBy>Info | Dinance</cp:lastModifiedBy>
  <dcterms:created xsi:type="dcterms:W3CDTF">2024-06-28T12:41:54Z</dcterms:created>
  <dcterms:modified xsi:type="dcterms:W3CDTF">2024-07-22T15:59:48Z</dcterms:modified>
</cp:coreProperties>
</file>